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AquestLlibreDeTreball"/>
  <mc:AlternateContent xmlns:mc="http://schemas.openxmlformats.org/markup-compatibility/2006">
    <mc:Choice Requires="x15">
      <x15ac:absPath xmlns:x15ac="http://schemas.microsoft.com/office/spreadsheetml/2010/11/ac" url="X:\21691_DGCOTET\OR00024_DGCOTET\1. Cures\00_Programa Temps x Cures\04_Transferències ens locals\2024\5_Justificació\Models R24_E24\"/>
    </mc:Choice>
  </mc:AlternateContent>
  <bookViews>
    <workbookView xWindow="0" yWindow="0" windowWidth="23040" windowHeight="9192" firstSheet="1" activeTab="1"/>
  </bookViews>
  <sheets>
    <sheet name="Taules" sheetId="2" state="hidden" r:id="rId1"/>
    <sheet name="Costos" sheetId="8" r:id="rId2"/>
    <sheet name="Buidat (No tocar)" sheetId="9" r:id="rId3"/>
  </sheets>
  <externalReferences>
    <externalReference r:id="rId4"/>
  </externalReferences>
  <definedNames>
    <definedName name="_xlnm._FilterDatabase" localSheetId="1" hidden="1">Costos!$A$1:$A$3</definedName>
    <definedName name="_xlnm.Print_Area" localSheetId="1">Costos!$A$1:$N$51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8" l="1"/>
  <c r="J2" i="9" l="1"/>
  <c r="D21" i="8"/>
  <c r="H2" i="9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2" i="2"/>
  <c r="AD2" i="9" l="1"/>
  <c r="AC2" i="9"/>
  <c r="AB2" i="9"/>
  <c r="AA2" i="9"/>
  <c r="Z2" i="9"/>
  <c r="Y2" i="9"/>
  <c r="X2" i="9"/>
  <c r="W2" i="9"/>
  <c r="V2" i="9"/>
  <c r="U2" i="9"/>
  <c r="J35" i="8" l="1"/>
  <c r="AF2" i="9" l="1"/>
  <c r="AE2" i="9"/>
  <c r="K2" i="9"/>
  <c r="F2" i="9"/>
  <c r="E2" i="9"/>
  <c r="D2" i="9"/>
  <c r="C2" i="9"/>
  <c r="A2" i="9"/>
  <c r="A21" i="8" l="1"/>
  <c r="G2" i="9" s="1"/>
  <c r="H21" i="8" l="1"/>
  <c r="I2" i="9" s="1"/>
  <c r="N7" i="8"/>
  <c r="B2" i="9" s="1"/>
  <c r="N35" i="8"/>
  <c r="T2" i="9" l="1"/>
  <c r="S2" i="9"/>
  <c r="R2" i="9"/>
  <c r="Q2" i="9"/>
  <c r="P2" i="9"/>
  <c r="O2" i="9"/>
  <c r="N2" i="9"/>
  <c r="M2" i="9"/>
  <c r="L2" i="9"/>
</calcChain>
</file>

<file path=xl/sharedStrings.xml><?xml version="1.0" encoding="utf-8"?>
<sst xmlns="http://schemas.openxmlformats.org/spreadsheetml/2006/main" count="296" uniqueCount="283">
  <si>
    <t>Ens</t>
  </si>
  <si>
    <t>Ajuntament d'Amposta</t>
  </si>
  <si>
    <t>Ajuntament de Badalona</t>
  </si>
  <si>
    <t>Ajuntament de Banyoles</t>
  </si>
  <si>
    <t>Ajuntament de Barberà del Vallès</t>
  </si>
  <si>
    <t>Ajuntament de Barcelona</t>
  </si>
  <si>
    <t>Ajuntament de Blanes</t>
  </si>
  <si>
    <t>Ajuntament de Calafell</t>
  </si>
  <si>
    <t>Ajuntament de Cambrils</t>
  </si>
  <si>
    <t>Ajuntament de Castellar del Vallès</t>
  </si>
  <si>
    <t>Ajuntament de Castelldefels</t>
  </si>
  <si>
    <t>Ajuntament de Cerdanyola del Vallès</t>
  </si>
  <si>
    <t>Ajuntament de Cornellà de Llobregat</t>
  </si>
  <si>
    <t>Ajuntament d'Esparreguera</t>
  </si>
  <si>
    <t>Ajuntament d'Esplugues de Llobregat</t>
  </si>
  <si>
    <t>Ajuntament de Figueres</t>
  </si>
  <si>
    <t>Ajuntament de les Franqueses del Vallès</t>
  </si>
  <si>
    <t>Ajuntament de Girona</t>
  </si>
  <si>
    <t>Ajuntament de Granollers</t>
  </si>
  <si>
    <t>Ajuntament de l'Hospitalet de Llobregat</t>
  </si>
  <si>
    <t>Ajuntament d'Igualada</t>
  </si>
  <si>
    <t>Ajuntament de Lleida</t>
  </si>
  <si>
    <t>Ajuntament de Lloret de Mar</t>
  </si>
  <si>
    <t>Ajuntament de Manlleu</t>
  </si>
  <si>
    <t>Ajuntament de Manresa</t>
  </si>
  <si>
    <t>Ajuntament de Martorell</t>
  </si>
  <si>
    <t>Ajuntament de Mataró</t>
  </si>
  <si>
    <t>Ajuntament de Molins de Rei</t>
  </si>
  <si>
    <t>Ajuntament de Mollet del Vallès</t>
  </si>
  <si>
    <t>Ajuntament de Montcada i Reixac</t>
  </si>
  <si>
    <t>Ajuntament d'Olesa de Montserrat</t>
  </si>
  <si>
    <t>Ajuntament d'Olot</t>
  </si>
  <si>
    <t>Ajuntament de Palafrugell</t>
  </si>
  <si>
    <t>Ajuntament de Pineda de Mar</t>
  </si>
  <si>
    <t>Ajuntament de Premià de Mar</t>
  </si>
  <si>
    <t>Ajuntament de Reus</t>
  </si>
  <si>
    <t>Ajuntament de Ripollet</t>
  </si>
  <si>
    <t>Ajuntament de Rubí</t>
  </si>
  <si>
    <t>Ajuntament de Sabadell</t>
  </si>
  <si>
    <t>Ajuntament de Salou</t>
  </si>
  <si>
    <t>Ajuntament de Salt</t>
  </si>
  <si>
    <t>Ajuntament de Sant Adrià de Besòs</t>
  </si>
  <si>
    <t>Ajuntament de Sant Andreu de la Barca</t>
  </si>
  <si>
    <t>Ajuntament de Sant Boi de Llobregat</t>
  </si>
  <si>
    <t>Ajuntament de Sant Cugat del Vallès</t>
  </si>
  <si>
    <t>Ajuntament de Sant Feliu de Guíxols</t>
  </si>
  <si>
    <t>Ajuntament de Sant Feliu de Llobregat</t>
  </si>
  <si>
    <t>Ajuntament de Sant Joan Despí</t>
  </si>
  <si>
    <t>Ajuntament de Sant Pere de Ribes</t>
  </si>
  <si>
    <t>Ajuntament de Sant Quirze del Vallès</t>
  </si>
  <si>
    <t>Ajuntament de Sant Vicenç dels Horts</t>
  </si>
  <si>
    <t>Ajuntament de Santa Coloma de Gramenet</t>
  </si>
  <si>
    <t>Ajuntament de Santa Perpètua de Mogoda</t>
  </si>
  <si>
    <t>Ajuntament de Sitges</t>
  </si>
  <si>
    <t>Ajuntament de Tarragona</t>
  </si>
  <si>
    <t>Ajuntament de Terrassa</t>
  </si>
  <si>
    <t>Ajuntament de Tortosa</t>
  </si>
  <si>
    <t>Ajuntament de Valls</t>
  </si>
  <si>
    <t>Ajuntament de Vic</t>
  </si>
  <si>
    <t>Ajuntament de Viladecans</t>
  </si>
  <si>
    <t>Ajuntament de Vilafranca del Penedès</t>
  </si>
  <si>
    <t>Ajuntament de Vilanova i la Geltrú</t>
  </si>
  <si>
    <t>Ajuntament de Vila-seca</t>
  </si>
  <si>
    <t>Ajuntament de Vilassar de Mar</t>
  </si>
  <si>
    <t>Ajuntament del Masnou</t>
  </si>
  <si>
    <t>Ajuntament del Prat de Llobregat</t>
  </si>
  <si>
    <t>Ajuntament del Vendrell</t>
  </si>
  <si>
    <t>Conselh Generau d'Aran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</si>
  <si>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</si>
  <si>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</si>
  <si>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</si>
  <si>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</si>
  <si>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</si>
  <si>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</si>
  <si>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</si>
  <si>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</si>
  <si>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</si>
  <si>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</si>
  <si>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</si>
  <si>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</si>
  <si>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</si>
  <si>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 la Cerdanya</t>
  </si>
  <si>
    <t>Consell Comarcal de la Conca de Barberà</t>
  </si>
  <si>
    <t>Consell Comarcal del Garraf</t>
  </si>
  <si>
    <t>Consell Comarcal de les Garrigues</t>
  </si>
  <si>
    <t>Consell Comarcal de la Garrotxa</t>
  </si>
  <si>
    <t>Consell Comarcal del Gironès</t>
  </si>
  <si>
    <t>Consell Comarcal del Maresme</t>
  </si>
  <si>
    <t>Consell Comarcal del Moianès</t>
  </si>
  <si>
    <t>Consell Comarcal del Montsià</t>
  </si>
  <si>
    <t>Consell Comarcal de la Noguera</t>
  </si>
  <si>
    <t>Consell Comarcal d'Osona</t>
  </si>
  <si>
    <t>Consell Comarcal del Pallars Jussà</t>
  </si>
  <si>
    <t>Consell Comarcal del Pallars Sobirà</t>
  </si>
  <si>
    <t>Consell Comarcal del Pla de l'Estany</t>
  </si>
  <si>
    <t>Consell Comarcal del Pla d'Urgell</t>
  </si>
  <si>
    <t>Consell Comarcal del Priorat</t>
  </si>
  <si>
    <t>Consell Comarcal de la Ribera d'Ebre</t>
  </si>
  <si>
    <t>Consell Comarcal del Ripollès</t>
  </si>
  <si>
    <t>Consell Comarcal de la Segarra</t>
  </si>
  <si>
    <t>Consell Comarcal del Segrià</t>
  </si>
  <si>
    <t>Consell Comarcal de la Selva</t>
  </si>
  <si>
    <t>Consell Comarcal del Solsonès</t>
  </si>
  <si>
    <t>Consell Comarcal del Tarragonès</t>
  </si>
  <si>
    <t>Consell Comarcal de la Terra Alta</t>
  </si>
  <si>
    <t>Consell Comarcal de l'Urgell</t>
  </si>
  <si>
    <t>Consell Comarcal del Vallès Occidental</t>
  </si>
  <si>
    <t>Consell Comarcal del Vallès Oriental</t>
  </si>
  <si>
    <t>Nom de l’ens local</t>
  </si>
  <si>
    <t>Càrrec</t>
  </si>
  <si>
    <t>Correu electrònic</t>
  </si>
  <si>
    <t>Telèfon</t>
  </si>
  <si>
    <t>Dades econòmiques</t>
  </si>
  <si>
    <t>A. Ludoteques</t>
  </si>
  <si>
    <t>C. Serveis de cura puntual en equipaments (fixos o itinerants)</t>
  </si>
  <si>
    <t>D. Serveis cura puntual a domicili</t>
  </si>
  <si>
    <t>Z. Altres actuacions necessàries (informació, coordinació, etc.)</t>
  </si>
  <si>
    <t>Y. Adequació de locals per a la realització dels serveis</t>
  </si>
  <si>
    <t>B. Casals en períodes no lectius</t>
  </si>
  <si>
    <t>G. Serveis anàlegs de lleure fora de l’horari escolar</t>
  </si>
  <si>
    <t>CIF</t>
  </si>
  <si>
    <t>P4301400J</t>
  </si>
  <si>
    <t>P0801500J</t>
  </si>
  <si>
    <t>P1701600G</t>
  </si>
  <si>
    <t>P0825200I</t>
  </si>
  <si>
    <t>P0801900B</t>
  </si>
  <si>
    <t>P1702600F</t>
  </si>
  <si>
    <t>P4303700A</t>
  </si>
  <si>
    <t>P4303800I</t>
  </si>
  <si>
    <t>P0805000G</t>
  </si>
  <si>
    <t>P0805500F</t>
  </si>
  <si>
    <t>P0826600I</t>
  </si>
  <si>
    <t>P0807200A</t>
  </si>
  <si>
    <t>P0807500D</t>
  </si>
  <si>
    <t>P0807600B</t>
  </si>
  <si>
    <t>P1707200J</t>
  </si>
  <si>
    <t>P0808500C</t>
  </si>
  <si>
    <t>P1708500B</t>
  </si>
  <si>
    <t>P0809500B</t>
  </si>
  <si>
    <t>P0810000J</t>
  </si>
  <si>
    <t>P0810100H</t>
  </si>
  <si>
    <t>P2515100B</t>
  </si>
  <si>
    <t>P1710200E</t>
  </si>
  <si>
    <t>P0811100G</t>
  </si>
  <si>
    <t>P0811200E</t>
  </si>
  <si>
    <t>P0811300C</t>
  </si>
  <si>
    <t>P0812000H</t>
  </si>
  <si>
    <t>P0812200D</t>
  </si>
  <si>
    <t>P0812300B</t>
  </si>
  <si>
    <t>P0812400J</t>
  </si>
  <si>
    <t>P0814600C</t>
  </si>
  <si>
    <t>P1712100E</t>
  </si>
  <si>
    <t>P1712400I</t>
  </si>
  <si>
    <t>P0816200J</t>
  </si>
  <si>
    <t>P0817100A</t>
  </si>
  <si>
    <t>P4312500D</t>
  </si>
  <si>
    <t>P0817900D</t>
  </si>
  <si>
    <t>P0818300F</t>
  </si>
  <si>
    <t>P0818600I</t>
  </si>
  <si>
    <t>P4318500H</t>
  </si>
  <si>
    <t>P1716400E</t>
  </si>
  <si>
    <t>P0819300E</t>
  </si>
  <si>
    <t>P0819500J</t>
  </si>
  <si>
    <t>P0819900B</t>
  </si>
  <si>
    <t>P0820400J</t>
  </si>
  <si>
    <t>P1717000B</t>
  </si>
  <si>
    <t>P0821000G</t>
  </si>
  <si>
    <t>P0821600D</t>
  </si>
  <si>
    <t>P0823100C</t>
  </si>
  <si>
    <t>P0823800H</t>
  </si>
  <si>
    <t>P0826300F</t>
  </si>
  <si>
    <t>P0824500C</t>
  </si>
  <si>
    <t>P0826000B</t>
  </si>
  <si>
    <t>P0827000A</t>
  </si>
  <si>
    <t>P4315000B</t>
  </si>
  <si>
    <t>P0827900B</t>
  </si>
  <si>
    <t>P4315700G</t>
  </si>
  <si>
    <t>P4316300E</t>
  </si>
  <si>
    <t>P0829900J</t>
  </si>
  <si>
    <t>P0830200B</t>
  </si>
  <si>
    <t>P0830600C</t>
  </si>
  <si>
    <t>P0830800I</t>
  </si>
  <si>
    <t>P4317300D</t>
  </si>
  <si>
    <t>P0821700B</t>
  </si>
  <si>
    <t>P0811700D</t>
  </si>
  <si>
    <t>P0816800G</t>
  </si>
  <si>
    <t>P4316500J</t>
  </si>
  <si>
    <t>P7500011G</t>
  </si>
  <si>
    <t>P9300005G</t>
  </si>
  <si>
    <t>P6700008C</t>
  </si>
  <si>
    <t>P5800013D</t>
  </si>
  <si>
    <t>P7500006G</t>
  </si>
  <si>
    <t>P7500013C</t>
  </si>
  <si>
    <t>P5800006H</t>
  </si>
  <si>
    <t>P5800009B</t>
  </si>
  <si>
    <t>P9300003B</t>
  </si>
  <si>
    <t>P9300004J</t>
  </si>
  <si>
    <t>P6700009A</t>
  </si>
  <si>
    <t>P5800011H</t>
  </si>
  <si>
    <t>P9300006E</t>
  </si>
  <si>
    <t>P0800015J</t>
  </si>
  <si>
    <t>P1700016G</t>
  </si>
  <si>
    <t>P9300007C</t>
  </si>
  <si>
    <t>P5800020I</t>
  </si>
  <si>
    <t>P7500004B</t>
  </si>
  <si>
    <t>P6700007E</t>
  </si>
  <si>
    <t>P6700003D</t>
  </si>
  <si>
    <t>P5800008D</t>
  </si>
  <si>
    <t>P0800317J</t>
  </si>
  <si>
    <t>P9300008A</t>
  </si>
  <si>
    <t>P7500005I</t>
  </si>
  <si>
    <t>P5800015I</t>
  </si>
  <si>
    <t>P7500014A</t>
  </si>
  <si>
    <t>P7500010I</t>
  </si>
  <si>
    <t>P6700010I</t>
  </si>
  <si>
    <t>P7500012E</t>
  </si>
  <si>
    <t>P9300009I</t>
  </si>
  <si>
    <t>P9300011E</t>
  </si>
  <si>
    <t>P6700004B</t>
  </si>
  <si>
    <t>P7500007E</t>
  </si>
  <si>
    <t>P7500008C</t>
  </si>
  <si>
    <t>P6700002F</t>
  </si>
  <si>
    <t>P7500009A</t>
  </si>
  <si>
    <t>P9300002D</t>
  </si>
  <si>
    <t>P9300010G</t>
  </si>
  <si>
    <t>P7500003D</t>
  </si>
  <si>
    <t>P5800007F</t>
  </si>
  <si>
    <t>P5800010J</t>
  </si>
  <si>
    <t>NIF</t>
  </si>
  <si>
    <t>Ajuntament de Gavà</t>
  </si>
  <si>
    <t>P0808800G</t>
  </si>
  <si>
    <t>Nom i cognoms</t>
  </si>
  <si>
    <t>Signatura electrònica</t>
  </si>
  <si>
    <t xml:space="preserve">Totes aquestes activitats s'han dut a terme de conformitat amb la normativa d'aplicació. </t>
  </si>
  <si>
    <t>H. Activitats de sensibilització i formació a homes en corresponsabilitat i cures</t>
  </si>
  <si>
    <t>€ A. Ludoteques</t>
  </si>
  <si>
    <t>€ B. Casals</t>
  </si>
  <si>
    <t>€ C. Serveis de cura puntual en equipaments</t>
  </si>
  <si>
    <t>€ D. Serveis cura puntual a domicili</t>
  </si>
  <si>
    <t>€ E. Espais d'acollida a l'escola</t>
  </si>
  <si>
    <t>€ G. Serveis anàlegs</t>
  </si>
  <si>
    <t>€ H. Activitats de sensibilització</t>
  </si>
  <si>
    <t>€ Y. Adequació de locals</t>
  </si>
  <si>
    <t>€ Z. Altres actuacions</t>
  </si>
  <si>
    <t>B. Casals</t>
  </si>
  <si>
    <t>C. Serveis de cura puntual en equipaments</t>
  </si>
  <si>
    <t>E. Espais d'acollida</t>
  </si>
  <si>
    <t>F. Colònies i campaments</t>
  </si>
  <si>
    <t>€ F. Colònies i campaments</t>
  </si>
  <si>
    <t>G. Serveis anàlegs</t>
  </si>
  <si>
    <t>H. Activitats de sensibilització</t>
  </si>
  <si>
    <t>Y. Adequació de locals</t>
  </si>
  <si>
    <t>Z. Altres actuacions</t>
  </si>
  <si>
    <t>D. Serveis de cura puntual a domicili</t>
  </si>
  <si>
    <t>E. Espais d'acollida a les escoles, fora de l'horari escolar</t>
  </si>
  <si>
    <t>Dades de l'ens local</t>
  </si>
  <si>
    <t>Nom de l'ens local</t>
  </si>
  <si>
    <t>Tipus de servei</t>
  </si>
  <si>
    <t>Dades dels serveis</t>
  </si>
  <si>
    <r>
      <t xml:space="preserve">Nº de seveis </t>
    </r>
    <r>
      <rPr>
        <b/>
        <vertAlign val="superscript"/>
        <sz val="9"/>
        <color theme="0" tint="-0.499984740745262"/>
        <rFont val="Arial"/>
        <family val="2"/>
      </rPr>
      <t>(1)</t>
    </r>
  </si>
  <si>
    <r>
      <t xml:space="preserve">Import </t>
    </r>
    <r>
      <rPr>
        <b/>
        <vertAlign val="superscript"/>
        <sz val="9"/>
        <color theme="0" tint="-0.499984740745262"/>
        <rFont val="Arial"/>
        <family val="2"/>
      </rPr>
      <t>(2)</t>
    </r>
  </si>
  <si>
    <t>Dades de la persona de contacte</t>
  </si>
  <si>
    <t>Diferència entre l'import del certificat i l'import de la relació de costos (ha de donar 0,00 €)</t>
  </si>
  <si>
    <r>
      <rPr>
        <vertAlign val="superscript"/>
        <sz val="9"/>
        <color theme="1" tint="0.34998626667073579"/>
        <rFont val="Arial"/>
        <family val="2"/>
      </rPr>
      <t>(3)</t>
    </r>
    <r>
      <rPr>
        <sz val="9"/>
        <color theme="1" tint="0.34998626667073579"/>
        <rFont val="Arial"/>
        <family val="2"/>
      </rPr>
      <t xml:space="preserve"> L'import total de la relació de costos de l'any 2024 ha de coincidir amb l'import del certificat de la intervenció local.</t>
    </r>
  </si>
  <si>
    <r>
      <t xml:space="preserve">Total serveis i import any 2024 </t>
    </r>
    <r>
      <rPr>
        <b/>
        <vertAlign val="superscript"/>
        <sz val="9"/>
        <color theme="0" tint="-0.499984740745262"/>
        <rFont val="Arial"/>
        <family val="2"/>
      </rPr>
      <t>(3)</t>
    </r>
  </si>
  <si>
    <r>
      <rPr>
        <vertAlign val="superscript"/>
        <sz val="9"/>
        <color theme="1" tint="0.34998626667073579"/>
        <rFont val="Arial"/>
        <family val="2"/>
      </rPr>
      <t>(1)</t>
    </r>
    <r>
      <rPr>
        <sz val="9"/>
        <color theme="1" tint="0.34998626667073579"/>
        <rFont val="Arial"/>
        <family val="2"/>
      </rPr>
      <t xml:space="preserve"> Anotar el nombre de serveis realitzats, no el nombre d'infants atesos. Han de coincidir amb els serveis indicats al certificat de la intervenció local.</t>
    </r>
  </si>
  <si>
    <t>Dades de la persona que signa</t>
  </si>
  <si>
    <t>Sí</t>
  </si>
  <si>
    <t>No</t>
  </si>
  <si>
    <r>
      <t xml:space="preserve">Certificat de relació de costos </t>
    </r>
    <r>
      <rPr>
        <sz val="14"/>
        <color theme="1"/>
        <rFont val="Arial"/>
        <family val="2"/>
      </rPr>
      <t>(resolució 2024 exercici 2024)</t>
    </r>
  </si>
  <si>
    <t>Import resolució IFE/3841/2024</t>
  </si>
  <si>
    <t>Import IFE/3841/2024</t>
  </si>
  <si>
    <t>Import IFE/XXXX/2024</t>
  </si>
  <si>
    <t>Sí / No</t>
  </si>
  <si>
    <t>Import certificat intervenció local 2024</t>
  </si>
  <si>
    <t>Import total resolucions 2024</t>
  </si>
  <si>
    <t>€ 1a resolució</t>
  </si>
  <si>
    <t>€ 2ona resolució</t>
  </si>
  <si>
    <t>€ total suma resolucions</t>
  </si>
  <si>
    <t>€ cer int local 2024</t>
  </si>
  <si>
    <r>
      <t xml:space="preserve">RESOLUCIONS </t>
    </r>
    <r>
      <rPr>
        <b/>
        <sz val="10"/>
        <rFont val="Arial"/>
        <family val="2"/>
      </rPr>
      <t>IFE/3841/2024</t>
    </r>
    <r>
      <rPr>
        <sz val="10"/>
        <rFont val="Arial"/>
        <family val="2"/>
      </rPr>
      <t xml:space="preserve">, de 28 d'octubre, i </t>
    </r>
    <r>
      <rPr>
        <b/>
        <sz val="10"/>
        <rFont val="Arial"/>
        <family val="2"/>
      </rPr>
      <t>IFE/4487/2024</t>
    </r>
    <r>
      <rPr>
        <sz val="10"/>
        <rFont val="Arial"/>
        <family val="2"/>
      </rPr>
      <t>, de 12 de desembre, per les quals s'aprova la transferència destinada a finançar la prestació del servei de cura per a nenes i nens dels 0 als 16 anys als ajuntaments de més de 20.000 habitants i als consells comarcals.</t>
    </r>
  </si>
  <si>
    <t>Import addicional IFE/4487/2024</t>
  </si>
  <si>
    <r>
      <rPr>
        <vertAlign val="superscript"/>
        <sz val="9"/>
        <color theme="1" tint="0.34998626667073579"/>
        <rFont val="Arial"/>
        <family val="2"/>
      </rPr>
      <t>(2)</t>
    </r>
    <r>
      <rPr>
        <sz val="9"/>
        <color theme="1" tint="0.34998626667073579"/>
        <rFont val="Arial"/>
        <family val="2"/>
      </rPr>
      <t xml:space="preserve"> Indicar només imports gastats l'any 2024 amb diners de les resolucions IFE/3841/2024 i IFE/4487/2024 (no incloure despeses d'anys anteriors).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</si>
</sst>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00\ 000\ 000"/>
    <numFmt numFmtId="166" formatCode="#,##0\ &quot;servei/s&quot;"/>
  </numFmts>
  <fonts count="18" x14ac:knownFonts="1"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color theme="0" tint="-0.49998474074526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9"/>
      <color theme="1" tint="0.34998626667073579"/>
      <name val="Arial"/>
      <family val="2"/>
    </font>
    <font>
      <vertAlign val="superscript"/>
      <sz val="9"/>
      <color theme="1" tint="0.34998626667073579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B4B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/>
      <top style="thick">
        <color theme="1"/>
      </top>
      <bottom style="thin">
        <color theme="0" tint="-0.49998474074526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2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1" fillId="2" borderId="0" xfId="0" applyFont="1" applyFill="1" applyAlignment="1" applyProtection="1"/>
    <xf numFmtId="0" fontId="7" fillId="2" borderId="7" xfId="0" applyFont="1" applyFill="1" applyBorder="1" applyAlignment="1" applyProtection="1"/>
    <xf numFmtId="0" fontId="7" fillId="2" borderId="0" xfId="0" applyFont="1" applyFill="1" applyBorder="1" applyAlignment="1" applyProtection="1"/>
    <xf numFmtId="0" fontId="7" fillId="2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top"/>
    </xf>
    <xf numFmtId="0" fontId="11" fillId="0" borderId="0" xfId="0" applyFont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166" fontId="9" fillId="0" borderId="1" xfId="0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right"/>
      <protection locked="0"/>
    </xf>
    <xf numFmtId="164" fontId="9" fillId="0" borderId="3" xfId="0" applyNumberFormat="1" applyFont="1" applyBorder="1" applyAlignment="1" applyProtection="1">
      <alignment horizontal="right" vertical="center"/>
    </xf>
    <xf numFmtId="164" fontId="9" fillId="0" borderId="1" xfId="0" applyNumberFormat="1" applyFont="1" applyBorder="1" applyAlignment="1" applyProtection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7" fillId="0" borderId="0" xfId="0" applyFont="1" applyFill="1" applyBorder="1" applyAlignment="1" applyProtection="1">
      <alignment wrapText="1"/>
    </xf>
    <xf numFmtId="166" fontId="7" fillId="0" borderId="1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indent="1"/>
    </xf>
    <xf numFmtId="0" fontId="12" fillId="0" borderId="1" xfId="0" applyFont="1" applyBorder="1" applyAlignment="1" applyProtection="1">
      <alignment horizontal="left" vertical="center"/>
    </xf>
    <xf numFmtId="0" fontId="7" fillId="2" borderId="9" xfId="0" applyFont="1" applyFill="1" applyBorder="1" applyAlignment="1" applyProtection="1"/>
    <xf numFmtId="0" fontId="3" fillId="3" borderId="0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/>
    <xf numFmtId="0" fontId="14" fillId="2" borderId="0" xfId="0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left" inden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NumberFormat="1" applyFont="1" applyFill="1" applyBorder="1" applyAlignment="1" applyProtection="1">
      <alignment horizontal="center"/>
      <protection locked="0"/>
    </xf>
    <xf numFmtId="166" fontId="9" fillId="0" borderId="1" xfId="0" applyNumberFormat="1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11" fillId="0" borderId="5" xfId="0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</xf>
    <xf numFmtId="164" fontId="1" fillId="3" borderId="0" xfId="0" applyNumberFormat="1" applyFont="1" applyFill="1" applyBorder="1" applyAlignment="1" applyProtection="1">
      <alignment horizontal="right"/>
    </xf>
    <xf numFmtId="0" fontId="14" fillId="2" borderId="2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wrapText="1"/>
    </xf>
    <xf numFmtId="164" fontId="3" fillId="3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  <protection locked="0"/>
    </xf>
    <xf numFmtId="0" fontId="13" fillId="3" borderId="0" xfId="1" applyFont="1" applyFill="1" applyAlignment="1" applyProtection="1">
      <alignment horizontal="left"/>
      <protection locked="0"/>
    </xf>
    <xf numFmtId="165" fontId="1" fillId="3" borderId="0" xfId="1" applyNumberFormat="1" applyFont="1" applyFill="1" applyBorder="1" applyAlignment="1" applyProtection="1">
      <alignment horizontal="left"/>
      <protection locked="0"/>
    </xf>
    <xf numFmtId="165" fontId="1" fillId="3" borderId="0" xfId="0" applyNumberFormat="1" applyFont="1" applyFill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center"/>
    </xf>
  </cellXfs>
  <cellStyles count="2">
    <cellStyle name="Enllaç" xfId="1" builtinId="8" customBuiltin="1"/>
    <cellStyle name="Normal" xfId="0" builtinId="0" customBuiltin="1"/>
  </cellStyles>
  <dxfs count="1">
    <dxf>
      <font>
        <color theme="0" tint="-4.9989318521683403E-2"/>
      </font>
    </dxf>
  </dxfs>
  <tableStyles count="0" defaultTableStyle="TableStyleMedium2" defaultPivotStyle="PivotStyleLight16"/>
  <colors>
    <mruColors>
      <color rgb="FFE6B4B4"/>
      <color rgb="FFFABEBE"/>
      <color rgb="FFFFC1C1"/>
      <color rgb="FF0563C1"/>
      <color rgb="FFEFEFFF"/>
      <color rgb="FFFFB3B3"/>
      <color rgb="FFFF8989"/>
      <color rgb="FFFFC000"/>
      <color rgb="FFA9D08E"/>
      <color rgb="FFF19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691_DGCOTET/OR00024_DGCOTET/1.%20Cures/00_Programa%20Temps%20x%20Cures/04_Transfer&#232;ncies%20ens%20locals/2024/1_Distribucio%20imports%20ens%20locals/Distribuci&#243;_imports_TxC_resoluci&#243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àlcul imports"/>
      <sheetName val="Opció 1"/>
      <sheetName val="Opció 2"/>
      <sheetName val="Opció 3"/>
      <sheetName val="Opció 4"/>
      <sheetName val="Opció 4 partides pressup"/>
      <sheetName val="Opció 5"/>
    </sheetNames>
    <sheetDataSet>
      <sheetData sheetId="0">
        <row r="2">
          <cell r="M2" t="str">
            <v>OPCIÓ 1 (resolució única)</v>
          </cell>
          <cell r="S2" t="str">
            <v>OPCIÓ 2 (segons data entrada EACAT)</v>
          </cell>
          <cell r="V2" t="str">
            <v>OPCIÓ 3 (segon import sol·licitat per cada any)</v>
          </cell>
          <cell r="Z2" t="str">
            <v>OPCIÓ 4 (import add 2a resol)</v>
          </cell>
          <cell r="AB2" t="str">
            <v>OPCIÓ 5 (restat 2.964,93 €)</v>
          </cell>
        </row>
        <row r="4">
          <cell r="A4" t="str">
            <v>Ens local</v>
          </cell>
          <cell r="B4" t="str">
            <v>NIF</v>
          </cell>
          <cell r="C4" t="str">
            <v xml:space="preserve">Població
0-16 </v>
          </cell>
          <cell r="D4" t="str">
            <v>Població
0-16
ajustada
(A)</v>
          </cell>
          <cell r="E4" t="str">
            <v>Pes població ajustada sobre el total
(B = A/Total A) (en%)</v>
          </cell>
          <cell r="F4" t="str">
            <v>Densitat de Població (habs/km2)</v>
          </cell>
          <cell r="G4" t="str">
            <v xml:space="preserve">Dispersió: 1/densitat població ('C) </v>
          </cell>
          <cell r="H4" t="str">
            <v>Pes dispersió sobre el total
(D = C/Total C) (en%)</v>
          </cell>
          <cell r="I4" t="str">
            <v>Valor població ponderat 99%
(E = B x 99%)</v>
          </cell>
          <cell r="J4" t="str">
            <v>Valor dispersió ponderat 1%
(F = D x 1%)</v>
          </cell>
          <cell r="K4" t="str">
            <v>% Total
(G = E + F)</v>
          </cell>
          <cell r="L4" t="str">
            <v>Import 2024
(K x import total disponible)</v>
          </cell>
          <cell r="M4" t="str">
            <v>Import
sol·licitat</v>
          </cell>
          <cell r="N4" t="str">
            <v>Diferència</v>
          </cell>
          <cell r="O4" t="str">
            <v>Import
a repartir</v>
          </cell>
          <cell r="P4" t="str">
            <v>Import addicional</v>
          </cell>
          <cell r="Q4" t="str">
            <v xml:space="preserve">Import R24
repartit </v>
          </cell>
          <cell r="S4" t="str">
            <v>Data sol·licitud</v>
          </cell>
          <cell r="T4" t="str">
            <v xml:space="preserve">Import R24
1a Resol </v>
          </cell>
          <cell r="U4" t="str">
            <v xml:space="preserve">Import R24
2a Resol </v>
          </cell>
          <cell r="V4" t="str">
            <v>Import
sol·licitat
2024</v>
          </cell>
          <cell r="W4" t="str">
            <v>Import
sol·licitat
2025</v>
          </cell>
          <cell r="X4" t="str">
            <v xml:space="preserve">Import R24
final 1a Resol </v>
          </cell>
          <cell r="Y4" t="str">
            <v xml:space="preserve">Import R24
final 2a Resol </v>
          </cell>
          <cell r="Z4" t="str">
            <v>Import FINAL 1a resolució</v>
          </cell>
          <cell r="AA4" t="str">
            <v>Import FINAL 2a resolució</v>
          </cell>
          <cell r="AB4" t="str">
            <v>Import FINAL 1a resolució</v>
          </cell>
          <cell r="AC4" t="str">
            <v>Import FINAL 2a resolució</v>
          </cell>
        </row>
        <row r="5">
          <cell r="N5">
            <v>193962.07000000402</v>
          </cell>
          <cell r="P5">
            <v>193962.07000000007</v>
          </cell>
          <cell r="R5" t="str">
            <v>%</v>
          </cell>
          <cell r="AB5">
            <v>24423592.760000005</v>
          </cell>
          <cell r="AD5" t="str">
            <v>%</v>
          </cell>
        </row>
        <row r="6">
          <cell r="L6">
            <v>24426557.690000009</v>
          </cell>
          <cell r="M6">
            <v>24620519.760000013</v>
          </cell>
          <cell r="N6">
            <v>193962.07000000007</v>
          </cell>
          <cell r="O6">
            <v>1285526.3099999996</v>
          </cell>
          <cell r="P6">
            <v>1479488.3799999997</v>
          </cell>
          <cell r="Q6">
            <v>24426557.690000009</v>
          </cell>
          <cell r="T6">
            <v>22194314.520000007</v>
          </cell>
          <cell r="U6">
            <v>2232243.17</v>
          </cell>
          <cell r="V6">
            <v>7597449.8899999978</v>
          </cell>
          <cell r="W6">
            <v>17023069.868799996</v>
          </cell>
          <cell r="X6">
            <v>7595562.1199999982</v>
          </cell>
          <cell r="Y6">
            <v>16830995.57</v>
          </cell>
          <cell r="Z6">
            <v>23141031.380000006</v>
          </cell>
          <cell r="AA6">
            <v>1285526.3100000003</v>
          </cell>
          <cell r="AB6">
            <v>23141031.380000006</v>
          </cell>
          <cell r="AC6">
            <v>1282561.3800000001</v>
          </cell>
        </row>
        <row r="7">
          <cell r="A7" t="str">
            <v>Ajuntament d'Amposta</v>
          </cell>
          <cell r="B7" t="str">
            <v>P4301400J</v>
          </cell>
          <cell r="C7">
            <v>3920</v>
          </cell>
          <cell r="D7">
            <v>3920</v>
          </cell>
          <cell r="E7">
            <v>3.034121482508909E-3</v>
          </cell>
          <cell r="F7">
            <v>160.69999999999999</v>
          </cell>
          <cell r="G7">
            <v>6.2227753578095839E-3</v>
          </cell>
          <cell r="H7">
            <v>5.134321239403189E-3</v>
          </cell>
          <cell r="I7">
            <v>3.0037802676838197E-3</v>
          </cell>
          <cell r="J7">
            <v>5.1343212394031893E-5</v>
          </cell>
          <cell r="K7">
            <v>3.0551234800778515E-3</v>
          </cell>
          <cell r="L7">
            <v>74626.149999999994</v>
          </cell>
          <cell r="M7">
            <v>74626.149999999994</v>
          </cell>
          <cell r="N7">
            <v>0</v>
          </cell>
          <cell r="O7" t="str">
            <v>-</v>
          </cell>
          <cell r="P7" t="str">
            <v>-</v>
          </cell>
          <cell r="Q7">
            <v>74626.149999999994</v>
          </cell>
          <cell r="R7" t="str">
            <v>-</v>
          </cell>
          <cell r="S7">
            <v>45425</v>
          </cell>
          <cell r="T7">
            <v>74626.149999999994</v>
          </cell>
          <cell r="U7">
            <v>0</v>
          </cell>
          <cell r="V7">
            <v>4626.1499999999996</v>
          </cell>
          <cell r="W7">
            <v>70000</v>
          </cell>
          <cell r="X7">
            <v>4626.1499999999996</v>
          </cell>
          <cell r="Y7">
            <v>70000</v>
          </cell>
          <cell r="Z7">
            <v>74626.149999999994</v>
          </cell>
          <cell r="AA7">
            <v>0</v>
          </cell>
          <cell r="AB7">
            <v>74626.149999999994</v>
          </cell>
          <cell r="AC7">
            <v>0</v>
          </cell>
          <cell r="AD7" t="str">
            <v>-</v>
          </cell>
        </row>
        <row r="8">
          <cell r="A8" t="str">
            <v>Ajuntament de Badalona</v>
          </cell>
          <cell r="B8" t="str">
            <v>P0801500J</v>
          </cell>
          <cell r="C8">
            <v>37939</v>
          </cell>
          <cell r="D8">
            <v>37939</v>
          </cell>
          <cell r="E8">
            <v>2.9365187480843238E-2</v>
          </cell>
          <cell r="F8">
            <v>10590.2</v>
          </cell>
          <cell r="G8">
            <v>9.4426923004286981E-5</v>
          </cell>
          <cell r="H8">
            <v>7.79102777258307E-5</v>
          </cell>
          <cell r="I8">
            <v>2.9071535606034805E-2</v>
          </cell>
          <cell r="J8">
            <v>7.7910277725830704E-7</v>
          </cell>
          <cell r="K8">
            <v>2.9072314708812063E-2</v>
          </cell>
          <cell r="L8">
            <v>710136.57</v>
          </cell>
          <cell r="M8">
            <v>0</v>
          </cell>
          <cell r="N8">
            <v>-710136.57</v>
          </cell>
          <cell r="O8">
            <v>710136.57</v>
          </cell>
          <cell r="P8" t="str">
            <v>-</v>
          </cell>
          <cell r="Q8">
            <v>0</v>
          </cell>
          <cell r="R8" t="str">
            <v>-</v>
          </cell>
          <cell r="S8" t="str">
            <v>-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 t="str">
            <v>-</v>
          </cell>
        </row>
        <row r="9">
          <cell r="A9" t="str">
            <v>Ajuntament de Banyoles</v>
          </cell>
          <cell r="B9" t="str">
            <v>P1701600G</v>
          </cell>
          <cell r="C9">
            <v>3909</v>
          </cell>
          <cell r="D9">
            <v>3909</v>
          </cell>
          <cell r="E9">
            <v>3.0256073661039094E-3</v>
          </cell>
          <cell r="F9">
            <v>1854.5</v>
          </cell>
          <cell r="G9">
            <v>5.392289026691831E-4</v>
          </cell>
          <cell r="H9">
            <v>4.449099073454259E-4</v>
          </cell>
          <cell r="I9">
            <v>2.9953512924428701E-3</v>
          </cell>
          <cell r="J9">
            <v>4.4490990734542593E-6</v>
          </cell>
          <cell r="K9">
            <v>2.9998003915163245E-3</v>
          </cell>
          <cell r="L9">
            <v>73274.8</v>
          </cell>
          <cell r="M9">
            <v>73274.8</v>
          </cell>
          <cell r="N9">
            <v>0</v>
          </cell>
          <cell r="O9" t="str">
            <v>-</v>
          </cell>
          <cell r="P9" t="str">
            <v>-</v>
          </cell>
          <cell r="Q9">
            <v>73274.8</v>
          </cell>
          <cell r="R9" t="str">
            <v>-</v>
          </cell>
          <cell r="S9">
            <v>45432</v>
          </cell>
          <cell r="T9">
            <v>73274.8</v>
          </cell>
          <cell r="U9">
            <v>0</v>
          </cell>
          <cell r="V9">
            <v>0</v>
          </cell>
          <cell r="W9">
            <v>73274.8</v>
          </cell>
          <cell r="X9">
            <v>0</v>
          </cell>
          <cell r="Y9">
            <v>73274.8</v>
          </cell>
          <cell r="Z9">
            <v>73274.8</v>
          </cell>
          <cell r="AA9">
            <v>0</v>
          </cell>
          <cell r="AB9">
            <v>73274.8</v>
          </cell>
          <cell r="AC9">
            <v>0</v>
          </cell>
          <cell r="AD9" t="str">
            <v>-</v>
          </cell>
        </row>
        <row r="10">
          <cell r="A10" t="str">
            <v>Ajuntament de Barberà del Vallès</v>
          </cell>
          <cell r="B10" t="str">
            <v>P0825200I</v>
          </cell>
          <cell r="C10">
            <v>5862</v>
          </cell>
          <cell r="D10">
            <v>5862</v>
          </cell>
          <cell r="E10">
            <v>4.5372500332824554E-3</v>
          </cell>
          <cell r="F10">
            <v>4013.6</v>
          </cell>
          <cell r="G10">
            <v>2.4915288020729522E-4</v>
          </cell>
          <cell r="H10">
            <v>2.055724096003818E-4</v>
          </cell>
          <cell r="I10">
            <v>4.4918775329496306E-3</v>
          </cell>
          <cell r="J10">
            <v>2.0557240960038182E-6</v>
          </cell>
          <cell r="K10">
            <v>4.4939332570456342E-3</v>
          </cell>
          <cell r="L10">
            <v>109771.32</v>
          </cell>
          <cell r="M10">
            <v>109771.32</v>
          </cell>
          <cell r="N10">
            <v>0</v>
          </cell>
          <cell r="O10" t="str">
            <v>-</v>
          </cell>
          <cell r="P10" t="str">
            <v>-</v>
          </cell>
          <cell r="Q10">
            <v>109771.32</v>
          </cell>
          <cell r="R10" t="str">
            <v>-</v>
          </cell>
          <cell r="S10">
            <v>45442</v>
          </cell>
          <cell r="T10">
            <v>0</v>
          </cell>
          <cell r="U10">
            <v>109771.32</v>
          </cell>
          <cell r="V10">
            <v>95000</v>
          </cell>
          <cell r="W10">
            <v>14771.32</v>
          </cell>
          <cell r="X10">
            <v>95000</v>
          </cell>
          <cell r="Y10">
            <v>14771.32</v>
          </cell>
          <cell r="Z10">
            <v>109771.32</v>
          </cell>
          <cell r="AA10">
            <v>0</v>
          </cell>
          <cell r="AB10">
            <v>109771.32</v>
          </cell>
          <cell r="AC10">
            <v>0</v>
          </cell>
          <cell r="AD10" t="str">
            <v>-</v>
          </cell>
        </row>
        <row r="11">
          <cell r="A11" t="str">
            <v>Ajuntament de Barcelona</v>
          </cell>
          <cell r="B11" t="str">
            <v>P0801900B</v>
          </cell>
          <cell r="C11">
            <v>223049</v>
          </cell>
          <cell r="D11">
            <v>223049</v>
          </cell>
          <cell r="E11">
            <v>0.17264228636533918</v>
          </cell>
          <cell r="F11">
            <v>16339</v>
          </cell>
          <cell r="G11">
            <v>6.1203256013219904E-5</v>
          </cell>
          <cell r="H11">
            <v>5.0497914387177447E-5</v>
          </cell>
          <cell r="I11">
            <v>0.17091586350168578</v>
          </cell>
          <cell r="J11">
            <v>5.0497914387177444E-7</v>
          </cell>
          <cell r="K11">
            <v>0.17091636848082964</v>
          </cell>
          <cell r="L11">
            <v>4174898.53</v>
          </cell>
          <cell r="M11">
            <v>4174898.53</v>
          </cell>
          <cell r="N11">
            <v>0</v>
          </cell>
          <cell r="O11" t="str">
            <v>-</v>
          </cell>
          <cell r="P11" t="str">
            <v>-</v>
          </cell>
          <cell r="Q11">
            <v>4174898.53</v>
          </cell>
          <cell r="R11" t="str">
            <v>-</v>
          </cell>
          <cell r="S11">
            <v>45434</v>
          </cell>
          <cell r="T11">
            <v>4174898.53</v>
          </cell>
          <cell r="U11">
            <v>0</v>
          </cell>
          <cell r="V11">
            <v>4174898.53</v>
          </cell>
          <cell r="W11">
            <v>0</v>
          </cell>
          <cell r="X11">
            <v>4174898.53</v>
          </cell>
          <cell r="Y11">
            <v>0</v>
          </cell>
          <cell r="Z11">
            <v>4174898.53</v>
          </cell>
          <cell r="AA11">
            <v>0</v>
          </cell>
          <cell r="AB11">
            <v>4174898.53</v>
          </cell>
          <cell r="AC11">
            <v>0</v>
          </cell>
          <cell r="AD11" t="str">
            <v>-</v>
          </cell>
        </row>
        <row r="12">
          <cell r="A12" t="str">
            <v>Ajuntament de Blanes</v>
          </cell>
          <cell r="B12" t="str">
            <v>P1702600F</v>
          </cell>
          <cell r="C12">
            <v>6303</v>
          </cell>
          <cell r="D12">
            <v>6303</v>
          </cell>
          <cell r="E12">
            <v>4.8785887000647073E-3</v>
          </cell>
          <cell r="F12">
            <v>2350.9</v>
          </cell>
          <cell r="G12">
            <v>4.2536900761410524E-4</v>
          </cell>
          <cell r="H12">
            <v>3.5096576765157697E-4</v>
          </cell>
          <cell r="I12">
            <v>4.8298028130640599E-3</v>
          </cell>
          <cell r="J12">
            <v>3.5096576765157696E-6</v>
          </cell>
          <cell r="K12">
            <v>4.8333124707405761E-3</v>
          </cell>
          <cell r="L12">
            <v>118061.19</v>
          </cell>
          <cell r="M12">
            <v>161000</v>
          </cell>
          <cell r="N12">
            <v>42938.81</v>
          </cell>
          <cell r="O12" t="str">
            <v>-</v>
          </cell>
          <cell r="P12">
            <v>42938.81</v>
          </cell>
          <cell r="Q12">
            <v>155370.69</v>
          </cell>
          <cell r="R12">
            <v>0.13110074545615025</v>
          </cell>
          <cell r="S12">
            <v>45433</v>
          </cell>
          <cell r="T12">
            <v>155370.69</v>
          </cell>
          <cell r="U12">
            <v>0</v>
          </cell>
          <cell r="V12">
            <v>16000</v>
          </cell>
          <cell r="W12">
            <v>145000</v>
          </cell>
          <cell r="X12">
            <v>16000</v>
          </cell>
          <cell r="Y12">
            <v>139370.69</v>
          </cell>
          <cell r="Z12">
            <v>118061.19</v>
          </cell>
          <cell r="AA12">
            <v>37309.5</v>
          </cell>
          <cell r="AB12">
            <v>118061.19</v>
          </cell>
          <cell r="AC12">
            <v>37223.449999999997</v>
          </cell>
          <cell r="AD12">
            <v>0.13310476000615723</v>
          </cell>
        </row>
        <row r="13">
          <cell r="A13" t="str">
            <v>Ajuntament de Calafell</v>
          </cell>
          <cell r="B13" t="str">
            <v>P4303700A</v>
          </cell>
          <cell r="C13">
            <v>4857</v>
          </cell>
          <cell r="D13">
            <v>4857</v>
          </cell>
          <cell r="E13">
            <v>3.7593693980984108E-3</v>
          </cell>
          <cell r="F13">
            <v>1495.7</v>
          </cell>
          <cell r="G13">
            <v>6.6858327204653335E-4</v>
          </cell>
          <cell r="H13">
            <v>5.5163831194229612E-4</v>
          </cell>
          <cell r="I13">
            <v>3.7217757041174268E-3</v>
          </cell>
          <cell r="J13">
            <v>5.5163831194229613E-6</v>
          </cell>
          <cell r="K13">
            <v>3.7272920872368498E-3</v>
          </cell>
          <cell r="L13">
            <v>91044.92</v>
          </cell>
          <cell r="M13">
            <v>95000</v>
          </cell>
          <cell r="N13">
            <v>3955.0800000000017</v>
          </cell>
          <cell r="O13" t="str">
            <v>-</v>
          </cell>
          <cell r="P13">
            <v>3955.0800000000017</v>
          </cell>
          <cell r="Q13">
            <v>94481.49</v>
          </cell>
          <cell r="R13">
            <v>0.13109975019468489</v>
          </cell>
          <cell r="S13">
            <v>45429</v>
          </cell>
          <cell r="T13">
            <v>94481.49</v>
          </cell>
          <cell r="U13">
            <v>0</v>
          </cell>
          <cell r="V13">
            <v>0</v>
          </cell>
          <cell r="W13">
            <v>95000</v>
          </cell>
          <cell r="X13">
            <v>0</v>
          </cell>
          <cell r="Y13">
            <v>94481.49</v>
          </cell>
          <cell r="Z13">
            <v>91044.92</v>
          </cell>
          <cell r="AA13">
            <v>3436.57</v>
          </cell>
          <cell r="AB13">
            <v>91044.92</v>
          </cell>
          <cell r="AC13">
            <v>3428.64</v>
          </cell>
          <cell r="AD13">
            <v>0.13310476652811121</v>
          </cell>
        </row>
        <row r="14">
          <cell r="A14" t="str">
            <v>Ajuntament de Cambrils</v>
          </cell>
          <cell r="B14" t="str">
            <v>P4303800I</v>
          </cell>
          <cell r="C14">
            <v>6669</v>
          </cell>
          <cell r="D14">
            <v>6669</v>
          </cell>
          <cell r="E14">
            <v>5.1618765731765081E-3</v>
          </cell>
          <cell r="F14">
            <v>1035</v>
          </cell>
          <cell r="G14">
            <v>9.6618357487922703E-4</v>
          </cell>
          <cell r="H14">
            <v>7.9718398374115193E-4</v>
          </cell>
          <cell r="I14">
            <v>5.110257807444743E-3</v>
          </cell>
          <cell r="J14">
            <v>7.9718398374115191E-6</v>
          </cell>
          <cell r="K14">
            <v>5.1182296472821543E-3</v>
          </cell>
          <cell r="L14">
            <v>125020.73</v>
          </cell>
          <cell r="M14">
            <v>125020.73</v>
          </cell>
          <cell r="N14">
            <v>0</v>
          </cell>
          <cell r="O14" t="str">
            <v>-</v>
          </cell>
          <cell r="P14" t="str">
            <v>-</v>
          </cell>
          <cell r="Q14">
            <v>125020.73</v>
          </cell>
          <cell r="R14" t="str">
            <v>-</v>
          </cell>
          <cell r="S14">
            <v>45422</v>
          </cell>
          <cell r="T14">
            <v>125020.73</v>
          </cell>
          <cell r="U14">
            <v>0</v>
          </cell>
          <cell r="V14">
            <v>0</v>
          </cell>
          <cell r="W14">
            <v>125020.73</v>
          </cell>
          <cell r="X14">
            <v>0</v>
          </cell>
          <cell r="Y14">
            <v>125020.73</v>
          </cell>
          <cell r="Z14">
            <v>125020.73</v>
          </cell>
          <cell r="AA14">
            <v>0</v>
          </cell>
          <cell r="AB14">
            <v>125020.73</v>
          </cell>
          <cell r="AC14">
            <v>0</v>
          </cell>
          <cell r="AD14" t="str">
            <v>-</v>
          </cell>
        </row>
        <row r="15">
          <cell r="A15" t="str">
            <v>Ajuntament de Castellar del Vallès</v>
          </cell>
          <cell r="B15" t="str">
            <v>P0805000G</v>
          </cell>
          <cell r="C15">
            <v>4304</v>
          </cell>
          <cell r="D15">
            <v>4304</v>
          </cell>
          <cell r="E15">
            <v>3.3313415461016182E-3</v>
          </cell>
          <cell r="F15">
            <v>559.4</v>
          </cell>
          <cell r="G15">
            <v>1.7876296031462283E-3</v>
          </cell>
          <cell r="H15">
            <v>1.4749471275868652E-3</v>
          </cell>
          <cell r="I15">
            <v>3.2980281306406018E-3</v>
          </cell>
          <cell r="J15">
            <v>1.4749471275868652E-5</v>
          </cell>
          <cell r="K15">
            <v>3.3127776019164705E-3</v>
          </cell>
          <cell r="L15">
            <v>80919.75</v>
          </cell>
          <cell r="M15">
            <v>80919.75</v>
          </cell>
          <cell r="N15">
            <v>0</v>
          </cell>
          <cell r="O15" t="str">
            <v>-</v>
          </cell>
          <cell r="P15" t="str">
            <v>-</v>
          </cell>
          <cell r="Q15">
            <v>80919.75</v>
          </cell>
          <cell r="R15" t="str">
            <v>-</v>
          </cell>
          <cell r="S15">
            <v>45434</v>
          </cell>
          <cell r="T15">
            <v>80919.75</v>
          </cell>
          <cell r="U15">
            <v>0</v>
          </cell>
          <cell r="V15">
            <v>80919.75</v>
          </cell>
          <cell r="W15">
            <v>0</v>
          </cell>
          <cell r="X15">
            <v>80919.75</v>
          </cell>
          <cell r="Y15">
            <v>0</v>
          </cell>
          <cell r="Z15">
            <v>80919.75</v>
          </cell>
          <cell r="AA15">
            <v>0</v>
          </cell>
          <cell r="AB15">
            <v>80919.75</v>
          </cell>
          <cell r="AC15">
            <v>0</v>
          </cell>
          <cell r="AD15" t="str">
            <v>-</v>
          </cell>
        </row>
        <row r="16">
          <cell r="A16" t="str">
            <v>Ajuntament de Castelldefels</v>
          </cell>
          <cell r="B16" t="str">
            <v>P0805500F</v>
          </cell>
          <cell r="C16">
            <v>11694</v>
          </cell>
          <cell r="D16">
            <v>11694</v>
          </cell>
          <cell r="E16">
            <v>9.0512797490967297E-3</v>
          </cell>
          <cell r="F16">
            <v>5309</v>
          </cell>
          <cell r="G16">
            <v>1.8835938971557733E-4</v>
          </cell>
          <cell r="H16">
            <v>1.5541258677191416E-4</v>
          </cell>
          <cell r="I16">
            <v>8.9607669516057632E-3</v>
          </cell>
          <cell r="J16">
            <v>1.5541258677191416E-6</v>
          </cell>
          <cell r="K16">
            <v>8.962321077473483E-3</v>
          </cell>
          <cell r="L16">
            <v>218918.65</v>
          </cell>
          <cell r="M16">
            <v>240000</v>
          </cell>
          <cell r="N16">
            <v>21081.350000000006</v>
          </cell>
          <cell r="O16" t="str">
            <v>-</v>
          </cell>
          <cell r="P16">
            <v>21081.350000000006</v>
          </cell>
          <cell r="Q16">
            <v>237236.22</v>
          </cell>
          <cell r="R16">
            <v>0.13110071224091424</v>
          </cell>
          <cell r="S16">
            <v>45434</v>
          </cell>
          <cell r="T16">
            <v>237236.22</v>
          </cell>
          <cell r="U16">
            <v>0</v>
          </cell>
          <cell r="V16">
            <v>121000</v>
          </cell>
          <cell r="W16">
            <v>119000</v>
          </cell>
          <cell r="X16">
            <v>121000</v>
          </cell>
          <cell r="Y16">
            <v>116236.22</v>
          </cell>
          <cell r="Z16">
            <v>218918.65</v>
          </cell>
          <cell r="AA16">
            <v>18317.57</v>
          </cell>
          <cell r="AB16">
            <v>218918.65</v>
          </cell>
          <cell r="AC16">
            <v>18275.32</v>
          </cell>
          <cell r="AD16">
            <v>0.13310485334193489</v>
          </cell>
        </row>
        <row r="17">
          <cell r="A17" t="str">
            <v>Ajuntament de Cerdanyola del Vallès</v>
          </cell>
          <cell r="B17" t="str">
            <v>P0826600I</v>
          </cell>
          <cell r="C17">
            <v>8647</v>
          </cell>
          <cell r="D17">
            <v>8647</v>
          </cell>
          <cell r="E17">
            <v>6.6928695049118707E-3</v>
          </cell>
          <cell r="F17">
            <v>1889.8</v>
          </cell>
          <cell r="G17">
            <v>5.2915652449994708E-4</v>
          </cell>
          <cell r="H17">
            <v>4.3659933494131245E-4</v>
          </cell>
          <cell r="I17">
            <v>6.6259408098627518E-3</v>
          </cell>
          <cell r="J17">
            <v>4.3659933494131248E-6</v>
          </cell>
          <cell r="K17">
            <v>6.6303068032121651E-3</v>
          </cell>
          <cell r="L17">
            <v>161955.57</v>
          </cell>
          <cell r="M17">
            <v>161955.57</v>
          </cell>
          <cell r="N17">
            <v>0</v>
          </cell>
          <cell r="O17" t="str">
            <v>-</v>
          </cell>
          <cell r="P17" t="str">
            <v>-</v>
          </cell>
          <cell r="Q17">
            <v>161955.57</v>
          </cell>
          <cell r="R17" t="str">
            <v>-</v>
          </cell>
          <cell r="S17">
            <v>45415</v>
          </cell>
          <cell r="T17">
            <v>161955.57</v>
          </cell>
          <cell r="U17">
            <v>0</v>
          </cell>
          <cell r="V17">
            <v>80977.789999999994</v>
          </cell>
          <cell r="W17">
            <v>80977.78</v>
          </cell>
          <cell r="X17">
            <v>80977.789999999994</v>
          </cell>
          <cell r="Y17">
            <v>80977.78</v>
          </cell>
          <cell r="Z17">
            <v>161955.57</v>
          </cell>
          <cell r="AA17">
            <v>0</v>
          </cell>
          <cell r="AB17">
            <v>161955.57</v>
          </cell>
          <cell r="AC17">
            <v>0</v>
          </cell>
          <cell r="AD17" t="str">
            <v>-</v>
          </cell>
        </row>
        <row r="18">
          <cell r="A18" t="str">
            <v>Ajuntament de Cornellà de Llobregat</v>
          </cell>
          <cell r="B18" t="str">
            <v>P0807200A</v>
          </cell>
          <cell r="C18">
            <v>14308</v>
          </cell>
          <cell r="D18">
            <v>14308</v>
          </cell>
          <cell r="E18">
            <v>1.1074543411157517E-2</v>
          </cell>
          <cell r="F18">
            <v>12886.4</v>
          </cell>
          <cell r="G18">
            <v>7.7601191954308424E-5</v>
          </cell>
          <cell r="H18">
            <v>6.4027612302279329E-5</v>
          </cell>
          <cell r="I18">
            <v>1.0963797977045942E-2</v>
          </cell>
          <cell r="J18">
            <v>6.4027612302279326E-7</v>
          </cell>
          <cell r="K18">
            <v>1.0964438253168965E-2</v>
          </cell>
          <cell r="L18">
            <v>267823.48</v>
          </cell>
          <cell r="M18">
            <v>267823.48</v>
          </cell>
          <cell r="N18">
            <v>0</v>
          </cell>
          <cell r="O18" t="str">
            <v>-</v>
          </cell>
          <cell r="P18" t="str">
            <v>-</v>
          </cell>
          <cell r="Q18">
            <v>267823.48</v>
          </cell>
          <cell r="R18" t="str">
            <v>-</v>
          </cell>
          <cell r="S18">
            <v>45429</v>
          </cell>
          <cell r="T18">
            <v>267823.48</v>
          </cell>
          <cell r="U18">
            <v>0</v>
          </cell>
          <cell r="V18">
            <v>267823.48</v>
          </cell>
          <cell r="W18">
            <v>0</v>
          </cell>
          <cell r="X18">
            <v>267823.48</v>
          </cell>
          <cell r="Y18">
            <v>0</v>
          </cell>
          <cell r="Z18">
            <v>267823.48</v>
          </cell>
          <cell r="AA18">
            <v>0</v>
          </cell>
          <cell r="AB18">
            <v>267823.48</v>
          </cell>
          <cell r="AC18">
            <v>0</v>
          </cell>
          <cell r="AD18" t="str">
            <v>-</v>
          </cell>
        </row>
        <row r="19">
          <cell r="A19" t="str">
            <v>Ajuntament d'Esparreguera</v>
          </cell>
          <cell r="B19" t="str">
            <v>P0807500D</v>
          </cell>
          <cell r="C19">
            <v>3757</v>
          </cell>
          <cell r="D19">
            <v>3757</v>
          </cell>
          <cell r="E19">
            <v>2.9079577575984619E-3</v>
          </cell>
          <cell r="F19">
            <v>817.2</v>
          </cell>
          <cell r="G19">
            <v>1.2236906510034262E-3</v>
          </cell>
          <cell r="H19">
            <v>1.0096493186148952E-3</v>
          </cell>
          <cell r="I19">
            <v>2.8788781800224775E-3</v>
          </cell>
          <cell r="J19">
            <v>1.0096493186148951E-5</v>
          </cell>
          <cell r="K19">
            <v>2.8889746732086263E-3</v>
          </cell>
          <cell r="L19">
            <v>70567.710000000006</v>
          </cell>
          <cell r="M19">
            <v>0</v>
          </cell>
          <cell r="N19">
            <v>-70567.710000000006</v>
          </cell>
          <cell r="O19">
            <v>70567.710000000006</v>
          </cell>
          <cell r="P19" t="str">
            <v>-</v>
          </cell>
          <cell r="Q19">
            <v>0</v>
          </cell>
          <cell r="R19" t="str">
            <v>-</v>
          </cell>
          <cell r="S19" t="str">
            <v>-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-</v>
          </cell>
        </row>
        <row r="20">
          <cell r="A20" t="str">
            <v>Ajuntament d'Esplugues de Llobregat</v>
          </cell>
          <cell r="B20" t="str">
            <v>P0807600B</v>
          </cell>
          <cell r="C20">
            <v>7267</v>
          </cell>
          <cell r="D20">
            <v>7267</v>
          </cell>
          <cell r="E20">
            <v>5.6247349013755716E-3</v>
          </cell>
          <cell r="F20">
            <v>10210.4</v>
          </cell>
          <cell r="G20">
            <v>9.7939355950795272E-5</v>
          </cell>
          <cell r="H20">
            <v>8.0808334949864099E-5</v>
          </cell>
          <cell r="I20">
            <v>5.5684875523618156E-3</v>
          </cell>
          <cell r="J20">
            <v>8.0808334949864098E-7</v>
          </cell>
          <cell r="K20">
            <v>5.5692956357113145E-3</v>
          </cell>
          <cell r="L20">
            <v>136038.72</v>
          </cell>
          <cell r="M20">
            <v>136038.72</v>
          </cell>
          <cell r="N20">
            <v>0</v>
          </cell>
          <cell r="O20" t="str">
            <v>-</v>
          </cell>
          <cell r="P20" t="str">
            <v>-</v>
          </cell>
          <cell r="Q20">
            <v>136038.72</v>
          </cell>
          <cell r="R20" t="str">
            <v>-</v>
          </cell>
          <cell r="S20">
            <v>45434</v>
          </cell>
          <cell r="T20">
            <v>136038.72</v>
          </cell>
          <cell r="U20">
            <v>0</v>
          </cell>
          <cell r="V20">
            <v>136038.72</v>
          </cell>
          <cell r="W20">
            <v>0</v>
          </cell>
          <cell r="X20">
            <v>136038.72</v>
          </cell>
          <cell r="Y20">
            <v>0</v>
          </cell>
          <cell r="Z20">
            <v>136038.72</v>
          </cell>
          <cell r="AA20">
            <v>0</v>
          </cell>
          <cell r="AB20">
            <v>136038.72</v>
          </cell>
          <cell r="AC20">
            <v>0</v>
          </cell>
          <cell r="AD20" t="str">
            <v>-</v>
          </cell>
        </row>
        <row r="21">
          <cell r="A21" t="str">
            <v>Ajuntament de Figueres</v>
          </cell>
          <cell r="B21" t="str">
            <v>P1707200J</v>
          </cell>
          <cell r="C21">
            <v>9236</v>
          </cell>
          <cell r="D21">
            <v>9236</v>
          </cell>
          <cell r="E21">
            <v>7.14876173787048E-3</v>
          </cell>
          <cell r="F21">
            <v>2478.8000000000002</v>
          </cell>
          <cell r="G21">
            <v>4.0342101016620945E-4</v>
          </cell>
          <cell r="H21">
            <v>3.328567948894999E-4</v>
          </cell>
          <cell r="I21">
            <v>7.0772741204917751E-3</v>
          </cell>
          <cell r="J21">
            <v>3.3285679488949991E-6</v>
          </cell>
          <cell r="K21">
            <v>7.08060268844067E-3</v>
          </cell>
          <cell r="L21">
            <v>172954.75</v>
          </cell>
          <cell r="M21">
            <v>172954.75</v>
          </cell>
          <cell r="N21">
            <v>0</v>
          </cell>
          <cell r="O21" t="str">
            <v>-</v>
          </cell>
          <cell r="P21" t="str">
            <v>-</v>
          </cell>
          <cell r="Q21">
            <v>172954.75</v>
          </cell>
          <cell r="R21" t="str">
            <v>-</v>
          </cell>
          <cell r="S21">
            <v>45434</v>
          </cell>
          <cell r="T21">
            <v>172954.75</v>
          </cell>
          <cell r="U21">
            <v>0</v>
          </cell>
          <cell r="V21">
            <v>0</v>
          </cell>
          <cell r="W21">
            <v>172954.75</v>
          </cell>
          <cell r="X21">
            <v>0</v>
          </cell>
          <cell r="Y21">
            <v>172954.75</v>
          </cell>
          <cell r="Z21">
            <v>172954.75</v>
          </cell>
          <cell r="AA21">
            <v>0</v>
          </cell>
          <cell r="AB21">
            <v>172954.75</v>
          </cell>
          <cell r="AC21">
            <v>0</v>
          </cell>
          <cell r="AD21" t="str">
            <v>-</v>
          </cell>
        </row>
        <row r="22">
          <cell r="A22" t="str">
            <v>Ajuntament de les Franqueses del Vallès</v>
          </cell>
          <cell r="B22" t="str">
            <v>P0808500C</v>
          </cell>
          <cell r="C22">
            <v>3960</v>
          </cell>
          <cell r="D22">
            <v>3960</v>
          </cell>
          <cell r="E22">
            <v>3.0650819057998161E-3</v>
          </cell>
          <cell r="F22">
            <v>703.3</v>
          </cell>
          <cell r="G22">
            <v>1.4218683349921798E-3</v>
          </cell>
          <cell r="H22">
            <v>1.1731628368720211E-3</v>
          </cell>
          <cell r="I22">
            <v>3.0344310867418179E-3</v>
          </cell>
          <cell r="J22">
            <v>1.1731628368720211E-5</v>
          </cell>
          <cell r="K22">
            <v>3.0461627151105383E-3</v>
          </cell>
          <cell r="L22">
            <v>74407.27</v>
          </cell>
          <cell r="M22">
            <v>74407.27</v>
          </cell>
          <cell r="N22">
            <v>0</v>
          </cell>
          <cell r="O22" t="str">
            <v>-</v>
          </cell>
          <cell r="P22" t="str">
            <v>-</v>
          </cell>
          <cell r="Q22">
            <v>74407.27</v>
          </cell>
          <cell r="R22" t="str">
            <v>-</v>
          </cell>
          <cell r="S22">
            <v>45420</v>
          </cell>
          <cell r="T22">
            <v>74407.27</v>
          </cell>
          <cell r="U22">
            <v>0</v>
          </cell>
          <cell r="V22">
            <v>0</v>
          </cell>
          <cell r="W22">
            <v>74407.27</v>
          </cell>
          <cell r="X22">
            <v>0</v>
          </cell>
          <cell r="Y22">
            <v>74407.27</v>
          </cell>
          <cell r="Z22">
            <v>74407.27</v>
          </cell>
          <cell r="AA22">
            <v>0</v>
          </cell>
          <cell r="AB22">
            <v>74407.27</v>
          </cell>
          <cell r="AC22">
            <v>0</v>
          </cell>
          <cell r="AD22" t="str">
            <v>-</v>
          </cell>
        </row>
        <row r="23">
          <cell r="A23" t="str">
            <v>Ajuntament de Gavà</v>
          </cell>
          <cell r="B23" t="str">
            <v>P0808800G</v>
          </cell>
          <cell r="C23">
            <v>8229</v>
          </cell>
          <cell r="D23">
            <v>8229</v>
          </cell>
          <cell r="E23">
            <v>6.3693330815218904E-3</v>
          </cell>
          <cell r="F23">
            <v>1544.7</v>
          </cell>
          <cell r="G23">
            <v>6.4737489480157955E-4</v>
          </cell>
          <cell r="H23">
            <v>5.3413958902834996E-4</v>
          </cell>
          <cell r="I23">
            <v>6.3056397507066713E-3</v>
          </cell>
          <cell r="J23">
            <v>5.3413958902834997E-6</v>
          </cell>
          <cell r="K23">
            <v>6.3109811465969544E-3</v>
          </cell>
          <cell r="L23">
            <v>154155.54999999999</v>
          </cell>
          <cell r="M23">
            <v>0</v>
          </cell>
          <cell r="N23">
            <v>-154155.54999999999</v>
          </cell>
          <cell r="O23">
            <v>154155.54999999999</v>
          </cell>
          <cell r="P23" t="str">
            <v>-</v>
          </cell>
          <cell r="Q23">
            <v>0</v>
          </cell>
          <cell r="R23" t="str">
            <v>-</v>
          </cell>
          <cell r="S23" t="str">
            <v>-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-</v>
          </cell>
        </row>
        <row r="24">
          <cell r="A24" t="str">
            <v>Ajuntament de Girona</v>
          </cell>
          <cell r="B24" t="str">
            <v>P1708500B</v>
          </cell>
          <cell r="C24">
            <v>18213</v>
          </cell>
          <cell r="D24">
            <v>18213</v>
          </cell>
          <cell r="E24">
            <v>1.4097054734932337E-2</v>
          </cell>
          <cell r="F24">
            <v>2659.5</v>
          </cell>
          <cell r="G24">
            <v>3.7601052829479227E-4</v>
          </cell>
          <cell r="H24">
            <v>3.1024080585527068E-4</v>
          </cell>
          <cell r="I24">
            <v>1.3956084187583014E-2</v>
          </cell>
          <cell r="J24">
            <v>3.1024080585527067E-6</v>
          </cell>
          <cell r="K24">
            <v>1.3959186595641566E-2</v>
          </cell>
          <cell r="L24">
            <v>340974.88</v>
          </cell>
          <cell r="M24">
            <v>400974.88</v>
          </cell>
          <cell r="N24">
            <v>60000</v>
          </cell>
          <cell r="O24" t="str">
            <v>-</v>
          </cell>
          <cell r="P24">
            <v>60000</v>
          </cell>
          <cell r="Q24">
            <v>393108.83</v>
          </cell>
          <cell r="R24">
            <v>0.13110083333333311</v>
          </cell>
          <cell r="S24">
            <v>45434</v>
          </cell>
          <cell r="T24">
            <v>393108.83</v>
          </cell>
          <cell r="U24">
            <v>0</v>
          </cell>
          <cell r="V24">
            <v>30000</v>
          </cell>
          <cell r="W24">
            <v>370974.88</v>
          </cell>
          <cell r="X24">
            <v>30000</v>
          </cell>
          <cell r="Y24">
            <v>363108.83</v>
          </cell>
          <cell r="Z24">
            <v>340974.88</v>
          </cell>
          <cell r="AA24">
            <v>52133.95</v>
          </cell>
          <cell r="AB24">
            <v>340974.88</v>
          </cell>
          <cell r="AC24">
            <v>52013.71</v>
          </cell>
          <cell r="AD24">
            <v>0.13310483333333301</v>
          </cell>
        </row>
        <row r="25">
          <cell r="A25" t="str">
            <v>Ajuntament de Granollers</v>
          </cell>
          <cell r="B25" t="str">
            <v>P0809500B</v>
          </cell>
          <cell r="C25">
            <v>10174</v>
          </cell>
          <cell r="D25">
            <v>10174</v>
          </cell>
          <cell r="E25">
            <v>7.874783664042255E-3</v>
          </cell>
          <cell r="F25">
            <v>4233.3999999999996</v>
          </cell>
          <cell r="G25">
            <v>2.3621675249208677E-4</v>
          </cell>
          <cell r="H25">
            <v>1.948989991902708E-4</v>
          </cell>
          <cell r="I25">
            <v>7.7960358274018326E-3</v>
          </cell>
          <cell r="J25">
            <v>1.9489899919027081E-6</v>
          </cell>
          <cell r="K25">
            <v>7.7979848173937352E-3</v>
          </cell>
          <cell r="L25">
            <v>190477.93</v>
          </cell>
          <cell r="M25">
            <v>190477.93</v>
          </cell>
          <cell r="N25">
            <v>0</v>
          </cell>
          <cell r="O25" t="str">
            <v>-</v>
          </cell>
          <cell r="P25" t="str">
            <v>-</v>
          </cell>
          <cell r="Q25">
            <v>190477.93</v>
          </cell>
          <cell r="R25" t="str">
            <v>-</v>
          </cell>
          <cell r="S25">
            <v>45432</v>
          </cell>
          <cell r="T25">
            <v>190477.93</v>
          </cell>
          <cell r="U25">
            <v>0</v>
          </cell>
          <cell r="V25">
            <v>0</v>
          </cell>
          <cell r="W25">
            <v>190477.93</v>
          </cell>
          <cell r="X25">
            <v>0</v>
          </cell>
          <cell r="Y25">
            <v>190477.93</v>
          </cell>
          <cell r="Z25">
            <v>190477.93</v>
          </cell>
          <cell r="AA25">
            <v>0</v>
          </cell>
          <cell r="AB25">
            <v>190477.93</v>
          </cell>
          <cell r="AC25">
            <v>0</v>
          </cell>
          <cell r="AD25" t="str">
            <v>-</v>
          </cell>
        </row>
        <row r="26">
          <cell r="A26" t="str">
            <v>Ajuntament de l'Hospitalet de Llobregat</v>
          </cell>
          <cell r="B26" t="str">
            <v>P0810000J</v>
          </cell>
          <cell r="C26">
            <v>42660</v>
          </cell>
          <cell r="D26">
            <v>42660</v>
          </cell>
          <cell r="E26">
            <v>3.3019291439752567E-2</v>
          </cell>
          <cell r="F26">
            <v>22307.8</v>
          </cell>
          <cell r="G26">
            <v>4.4827369798904419E-5</v>
          </cell>
          <cell r="H26">
            <v>3.698640938022092E-5</v>
          </cell>
          <cell r="I26">
            <v>3.2689098525355044E-2</v>
          </cell>
          <cell r="J26">
            <v>3.6986409380220921E-7</v>
          </cell>
          <cell r="K26">
            <v>3.2689468389448847E-2</v>
          </cell>
          <cell r="L26">
            <v>798491.19</v>
          </cell>
          <cell r="M26">
            <v>798491.19</v>
          </cell>
          <cell r="N26">
            <v>0</v>
          </cell>
          <cell r="O26" t="str">
            <v>-</v>
          </cell>
          <cell r="P26" t="str">
            <v>-</v>
          </cell>
          <cell r="Q26">
            <v>798491.19</v>
          </cell>
          <cell r="R26" t="str">
            <v>-</v>
          </cell>
          <cell r="S26">
            <v>45434</v>
          </cell>
          <cell r="T26">
            <v>798491.19</v>
          </cell>
          <cell r="U26">
            <v>0</v>
          </cell>
          <cell r="V26">
            <v>0</v>
          </cell>
          <cell r="W26">
            <v>798491.19</v>
          </cell>
          <cell r="X26">
            <v>0</v>
          </cell>
          <cell r="Y26">
            <v>798491.19</v>
          </cell>
          <cell r="Z26">
            <v>798491.19</v>
          </cell>
          <cell r="AA26">
            <v>0</v>
          </cell>
          <cell r="AB26">
            <v>798491.19</v>
          </cell>
          <cell r="AC26">
            <v>0</v>
          </cell>
          <cell r="AD26" t="str">
            <v>-</v>
          </cell>
        </row>
        <row r="27">
          <cell r="A27" t="str">
            <v>Ajuntament d'Igualada</v>
          </cell>
          <cell r="B27" t="str">
            <v>P0810100H</v>
          </cell>
          <cell r="C27">
            <v>7220</v>
          </cell>
          <cell r="D27">
            <v>7220</v>
          </cell>
          <cell r="E27">
            <v>5.5883564040087553E-3</v>
          </cell>
          <cell r="F27">
            <v>5090.8999999999996</v>
          </cell>
          <cell r="G27">
            <v>1.9642892219450393E-4</v>
          </cell>
          <cell r="H27">
            <v>1.6207064039209027E-4</v>
          </cell>
          <cell r="I27">
            <v>5.5324728399686676E-3</v>
          </cell>
          <cell r="J27">
            <v>1.6207064039209027E-6</v>
          </cell>
          <cell r="K27">
            <v>5.5340935463725881E-3</v>
          </cell>
          <cell r="L27">
            <v>135178.85999999999</v>
          </cell>
          <cell r="M27">
            <v>130000</v>
          </cell>
          <cell r="N27">
            <v>-5178.859999999986</v>
          </cell>
          <cell r="O27">
            <v>5178.859999999986</v>
          </cell>
          <cell r="P27" t="str">
            <v>-</v>
          </cell>
          <cell r="Q27">
            <v>130000</v>
          </cell>
          <cell r="R27" t="str">
            <v>-</v>
          </cell>
          <cell r="S27">
            <v>45432</v>
          </cell>
          <cell r="T27">
            <v>130000</v>
          </cell>
          <cell r="U27">
            <v>0</v>
          </cell>
          <cell r="V27">
            <v>62910.02</v>
          </cell>
          <cell r="W27">
            <v>67089.98</v>
          </cell>
          <cell r="X27">
            <v>62910.02</v>
          </cell>
          <cell r="Y27">
            <v>67089.98</v>
          </cell>
          <cell r="Z27">
            <v>130000</v>
          </cell>
          <cell r="AA27">
            <v>0</v>
          </cell>
          <cell r="AB27">
            <v>130000</v>
          </cell>
          <cell r="AC27">
            <v>0</v>
          </cell>
          <cell r="AD27" t="str">
            <v>-</v>
          </cell>
        </row>
        <row r="28">
          <cell r="A28" t="str">
            <v>Ajuntament de Lleida</v>
          </cell>
          <cell r="B28" t="str">
            <v>P2515100B</v>
          </cell>
          <cell r="C28">
            <v>24060</v>
          </cell>
          <cell r="D28">
            <v>24060</v>
          </cell>
          <cell r="E28">
            <v>1.8622694609480701E-2</v>
          </cell>
          <cell r="F28">
            <v>673.5</v>
          </cell>
          <cell r="G28">
            <v>1.4847809948032665E-3</v>
          </cell>
          <cell r="H28">
            <v>1.2250711554151333E-3</v>
          </cell>
          <cell r="I28">
            <v>1.8436467663385893E-2</v>
          </cell>
          <cell r="J28">
            <v>1.2250711554151334E-5</v>
          </cell>
          <cell r="K28">
            <v>1.8448718374940044E-2</v>
          </cell>
          <cell r="L28">
            <v>450638.68</v>
          </cell>
          <cell r="M28">
            <v>563298.35</v>
          </cell>
          <cell r="N28">
            <v>112659.66999999998</v>
          </cell>
          <cell r="O28" t="str">
            <v>-</v>
          </cell>
          <cell r="P28">
            <v>112659.66999999998</v>
          </cell>
          <cell r="Q28">
            <v>548528.57999999996</v>
          </cell>
          <cell r="R28">
            <v>0.13110077457177016</v>
          </cell>
          <cell r="S28">
            <v>45427</v>
          </cell>
          <cell r="T28">
            <v>548528.57999999996</v>
          </cell>
          <cell r="U28">
            <v>0</v>
          </cell>
          <cell r="V28">
            <v>0</v>
          </cell>
          <cell r="W28">
            <v>563298.35</v>
          </cell>
          <cell r="X28">
            <v>0</v>
          </cell>
          <cell r="Y28">
            <v>548528.57999999996</v>
          </cell>
          <cell r="Z28">
            <v>450638.68</v>
          </cell>
          <cell r="AA28">
            <v>97889.9</v>
          </cell>
          <cell r="AB28">
            <v>450638.68</v>
          </cell>
          <cell r="AC28">
            <v>97664.13</v>
          </cell>
          <cell r="AD28">
            <v>0.13310477476101179</v>
          </cell>
        </row>
        <row r="29">
          <cell r="A29" t="str">
            <v>Ajuntament de Lloret de Mar</v>
          </cell>
          <cell r="B29" t="str">
            <v>P1710200E</v>
          </cell>
          <cell r="C29">
            <v>7156</v>
          </cell>
          <cell r="D29">
            <v>7156</v>
          </cell>
          <cell r="E29">
            <v>5.5388197267433039E-3</v>
          </cell>
          <cell r="F29">
            <v>845</v>
          </cell>
          <cell r="G29">
            <v>1.1834319526627219E-3</v>
          </cell>
          <cell r="H29">
            <v>9.7643245345809741E-4</v>
          </cell>
          <cell r="I29">
            <v>5.4834315294758707E-3</v>
          </cell>
          <cell r="J29">
            <v>9.7643245345809749E-6</v>
          </cell>
          <cell r="K29">
            <v>5.493195854010452E-3</v>
          </cell>
          <cell r="L29">
            <v>134179.87</v>
          </cell>
          <cell r="M29">
            <v>134179.87</v>
          </cell>
          <cell r="N29">
            <v>0</v>
          </cell>
          <cell r="O29" t="str">
            <v>-</v>
          </cell>
          <cell r="P29" t="str">
            <v>-</v>
          </cell>
          <cell r="Q29">
            <v>134179.87</v>
          </cell>
          <cell r="R29" t="str">
            <v>-</v>
          </cell>
          <cell r="S29">
            <v>45433</v>
          </cell>
          <cell r="T29">
            <v>134179.87</v>
          </cell>
          <cell r="U29">
            <v>0</v>
          </cell>
          <cell r="V29">
            <v>0</v>
          </cell>
          <cell r="W29">
            <v>134179.87</v>
          </cell>
          <cell r="X29">
            <v>0</v>
          </cell>
          <cell r="Y29">
            <v>134179.87</v>
          </cell>
          <cell r="Z29">
            <v>134179.87</v>
          </cell>
          <cell r="AA29">
            <v>0</v>
          </cell>
          <cell r="AB29">
            <v>134179.87</v>
          </cell>
          <cell r="AC29">
            <v>0</v>
          </cell>
          <cell r="AD29" t="str">
            <v>-</v>
          </cell>
        </row>
        <row r="30">
          <cell r="A30" t="str">
            <v>Ajuntament de Manlleu</v>
          </cell>
          <cell r="B30" t="str">
            <v>P0811100G</v>
          </cell>
          <cell r="C30">
            <v>4074</v>
          </cell>
          <cell r="D30">
            <v>4074</v>
          </cell>
          <cell r="E30">
            <v>3.1533191121789015E-3</v>
          </cell>
          <cell r="F30">
            <v>1229.4000000000001</v>
          </cell>
          <cell r="G30">
            <v>8.134049129656743E-4</v>
          </cell>
          <cell r="H30">
            <v>6.7112853682454229E-4</v>
          </cell>
          <cell r="I30">
            <v>3.1217859210571123E-3</v>
          </cell>
          <cell r="J30">
            <v>6.7112853682454226E-6</v>
          </cell>
          <cell r="K30">
            <v>3.1284972064253578E-3</v>
          </cell>
          <cell r="L30">
            <v>76418.42</v>
          </cell>
          <cell r="M30">
            <v>76418.42</v>
          </cell>
          <cell r="N30">
            <v>0</v>
          </cell>
          <cell r="O30" t="str">
            <v>-</v>
          </cell>
          <cell r="P30" t="str">
            <v>-</v>
          </cell>
          <cell r="Q30">
            <v>76418.42</v>
          </cell>
          <cell r="R30" t="str">
            <v>-</v>
          </cell>
          <cell r="S30">
            <v>45429</v>
          </cell>
          <cell r="T30">
            <v>76418.42</v>
          </cell>
          <cell r="U30">
            <v>0</v>
          </cell>
          <cell r="V30">
            <v>18000</v>
          </cell>
          <cell r="W30">
            <v>58418.42</v>
          </cell>
          <cell r="X30">
            <v>18000</v>
          </cell>
          <cell r="Y30">
            <v>58418.42</v>
          </cell>
          <cell r="Z30">
            <v>76418.42</v>
          </cell>
          <cell r="AA30">
            <v>0</v>
          </cell>
          <cell r="AB30">
            <v>76418.42</v>
          </cell>
          <cell r="AC30">
            <v>0</v>
          </cell>
          <cell r="AD30" t="str">
            <v>-</v>
          </cell>
        </row>
        <row r="31">
          <cell r="A31" t="str">
            <v>Ajuntament de Manresa</v>
          </cell>
          <cell r="B31" t="str">
            <v>P0811200E</v>
          </cell>
          <cell r="C31">
            <v>13856</v>
          </cell>
          <cell r="D31">
            <v>13856</v>
          </cell>
          <cell r="E31">
            <v>1.0724690627970266E-2</v>
          </cell>
          <cell r="F31">
            <v>1886.4</v>
          </cell>
          <cell r="G31">
            <v>5.3011026293469038E-4</v>
          </cell>
          <cell r="H31">
            <v>4.3738625062133814E-4</v>
          </cell>
          <cell r="I31">
            <v>1.0617443721690564E-2</v>
          </cell>
          <cell r="J31">
            <v>4.3738625062133819E-6</v>
          </cell>
          <cell r="K31">
            <v>1.0621817584196778E-2</v>
          </cell>
          <cell r="L31">
            <v>259454.44</v>
          </cell>
          <cell r="M31">
            <v>329454.44</v>
          </cell>
          <cell r="N31">
            <v>70000</v>
          </cell>
          <cell r="O31" t="str">
            <v>-</v>
          </cell>
          <cell r="P31">
            <v>70000</v>
          </cell>
          <cell r="Q31">
            <v>320277.39</v>
          </cell>
          <cell r="R31">
            <v>0.13110071428571413</v>
          </cell>
          <cell r="S31">
            <v>45433</v>
          </cell>
          <cell r="T31">
            <v>320277.39</v>
          </cell>
          <cell r="U31">
            <v>0</v>
          </cell>
          <cell r="V31">
            <v>0</v>
          </cell>
          <cell r="W31">
            <v>329454.44</v>
          </cell>
          <cell r="X31">
            <v>0</v>
          </cell>
          <cell r="Y31">
            <v>320277.39</v>
          </cell>
          <cell r="Z31">
            <v>259454.44</v>
          </cell>
          <cell r="AA31">
            <v>60822.95</v>
          </cell>
          <cell r="AB31">
            <v>259454.44</v>
          </cell>
          <cell r="AC31">
            <v>60682.66</v>
          </cell>
          <cell r="AD31">
            <v>0.13310485714285747</v>
          </cell>
        </row>
        <row r="32">
          <cell r="A32" t="str">
            <v>Ajuntament de Martorell</v>
          </cell>
          <cell r="B32" t="str">
            <v>P0811300C</v>
          </cell>
          <cell r="C32">
            <v>5125</v>
          </cell>
          <cell r="D32">
            <v>5125</v>
          </cell>
          <cell r="E32">
            <v>3.9668042341474896E-3</v>
          </cell>
          <cell r="F32">
            <v>2244.8000000000002</v>
          </cell>
          <cell r="G32">
            <v>4.4547398431931572E-4</v>
          </cell>
          <cell r="H32">
            <v>3.6755409086426064E-4</v>
          </cell>
          <cell r="I32">
            <v>3.927136191806015E-3</v>
          </cell>
          <cell r="J32">
            <v>3.6755409086426066E-6</v>
          </cell>
          <cell r="K32">
            <v>3.9308117327146574E-3</v>
          </cell>
          <cell r="L32">
            <v>96016.2</v>
          </cell>
          <cell r="M32">
            <v>96016.2</v>
          </cell>
          <cell r="N32">
            <v>0</v>
          </cell>
          <cell r="O32" t="str">
            <v>-</v>
          </cell>
          <cell r="P32" t="str">
            <v>-</v>
          </cell>
          <cell r="Q32">
            <v>96016.2</v>
          </cell>
          <cell r="R32" t="str">
            <v>-</v>
          </cell>
          <cell r="S32">
            <v>45425</v>
          </cell>
          <cell r="T32">
            <v>96016.2</v>
          </cell>
          <cell r="U32">
            <v>0</v>
          </cell>
          <cell r="V32">
            <v>48008.1</v>
          </cell>
          <cell r="W32">
            <v>48008.1</v>
          </cell>
          <cell r="X32">
            <v>48008.1</v>
          </cell>
          <cell r="Y32">
            <v>48008.1</v>
          </cell>
          <cell r="Z32">
            <v>96016.2</v>
          </cell>
          <cell r="AA32">
            <v>0</v>
          </cell>
          <cell r="AB32">
            <v>96016.2</v>
          </cell>
          <cell r="AC32">
            <v>0</v>
          </cell>
          <cell r="AD32" t="str">
            <v>-</v>
          </cell>
        </row>
        <row r="33">
          <cell r="A33" t="str">
            <v>Ajuntament del Masnou</v>
          </cell>
          <cell r="B33" t="str">
            <v>P0811700D</v>
          </cell>
          <cell r="C33">
            <v>3784</v>
          </cell>
          <cell r="D33">
            <v>3784</v>
          </cell>
          <cell r="E33">
            <v>2.9288560433198244E-3</v>
          </cell>
          <cell r="F33">
            <v>7131.6</v>
          </cell>
          <cell r="G33">
            <v>1.4022098827752536E-4</v>
          </cell>
          <cell r="H33">
            <v>1.1569429345057101E-4</v>
          </cell>
          <cell r="I33">
            <v>2.8995674828866261E-3</v>
          </cell>
          <cell r="J33">
            <v>1.15694293450571E-6</v>
          </cell>
          <cell r="K33">
            <v>2.9007244258211318E-3</v>
          </cell>
          <cell r="L33">
            <v>70854.710000000006</v>
          </cell>
          <cell r="M33">
            <v>70854.710000000006</v>
          </cell>
          <cell r="N33">
            <v>0</v>
          </cell>
          <cell r="O33" t="str">
            <v>-</v>
          </cell>
          <cell r="P33" t="str">
            <v>-</v>
          </cell>
          <cell r="Q33">
            <v>70854.710000000006</v>
          </cell>
          <cell r="R33" t="str">
            <v>-</v>
          </cell>
          <cell r="S33">
            <v>45434</v>
          </cell>
          <cell r="T33">
            <v>70854.710000000006</v>
          </cell>
          <cell r="U33">
            <v>0</v>
          </cell>
          <cell r="V33">
            <v>1000</v>
          </cell>
          <cell r="W33">
            <v>69854.710000000006</v>
          </cell>
          <cell r="X33">
            <v>1000</v>
          </cell>
          <cell r="Y33">
            <v>69854.710000000006</v>
          </cell>
          <cell r="Z33">
            <v>70854.710000000006</v>
          </cell>
          <cell r="AA33">
            <v>0</v>
          </cell>
          <cell r="AB33">
            <v>70854.710000000006</v>
          </cell>
          <cell r="AC33">
            <v>0</v>
          </cell>
          <cell r="AD33" t="str">
            <v>-</v>
          </cell>
        </row>
        <row r="34">
          <cell r="A34" t="str">
            <v>Ajuntament de Mataró</v>
          </cell>
          <cell r="B34" t="str">
            <v>P0812000H</v>
          </cell>
          <cell r="C34">
            <v>22405</v>
          </cell>
          <cell r="D34">
            <v>22405</v>
          </cell>
          <cell r="E34">
            <v>1.7341707095819413E-2</v>
          </cell>
          <cell r="F34">
            <v>5752.9</v>
          </cell>
          <cell r="G34">
            <v>1.7382537502824664E-4</v>
          </cell>
          <cell r="H34">
            <v>1.4342078311322851E-4</v>
          </cell>
          <cell r="I34">
            <v>1.716829002486122E-2</v>
          </cell>
          <cell r="J34">
            <v>1.4342078311322853E-6</v>
          </cell>
          <cell r="K34">
            <v>1.7169724232692352E-2</v>
          </cell>
          <cell r="L34">
            <v>419397.26</v>
          </cell>
          <cell r="M34">
            <v>419397.26</v>
          </cell>
          <cell r="N34">
            <v>0</v>
          </cell>
          <cell r="O34" t="str">
            <v>-</v>
          </cell>
          <cell r="P34" t="str">
            <v>-</v>
          </cell>
          <cell r="Q34">
            <v>419397.26</v>
          </cell>
          <cell r="R34" t="str">
            <v>-</v>
          </cell>
          <cell r="S34">
            <v>45433</v>
          </cell>
          <cell r="T34">
            <v>419397.26</v>
          </cell>
          <cell r="U34">
            <v>0</v>
          </cell>
          <cell r="V34">
            <v>0</v>
          </cell>
          <cell r="W34">
            <v>419397.26</v>
          </cell>
          <cell r="X34">
            <v>0</v>
          </cell>
          <cell r="Y34">
            <v>419397.26</v>
          </cell>
          <cell r="Z34">
            <v>419397.26</v>
          </cell>
          <cell r="AA34">
            <v>0</v>
          </cell>
          <cell r="AB34">
            <v>419397.26</v>
          </cell>
          <cell r="AC34">
            <v>0</v>
          </cell>
          <cell r="AD34" t="str">
            <v>-</v>
          </cell>
        </row>
        <row r="35">
          <cell r="A35" t="str">
            <v>Ajuntament de Molins de Rei</v>
          </cell>
          <cell r="B35" t="str">
            <v>P0812200D</v>
          </cell>
          <cell r="C35">
            <v>4695</v>
          </cell>
          <cell r="D35">
            <v>4695</v>
          </cell>
          <cell r="E35">
            <v>3.6339796837702365E-3</v>
          </cell>
          <cell r="F35">
            <v>1666.8</v>
          </cell>
          <cell r="G35">
            <v>5.9995200383969284E-4</v>
          </cell>
          <cell r="H35">
            <v>4.950116529710177E-4</v>
          </cell>
          <cell r="I35">
            <v>3.5976398869325341E-3</v>
          </cell>
          <cell r="J35">
            <v>4.9501165297101774E-6</v>
          </cell>
          <cell r="K35">
            <v>3.6025900034622441E-3</v>
          </cell>
          <cell r="L35">
            <v>87998.87</v>
          </cell>
          <cell r="M35">
            <v>87998.87</v>
          </cell>
          <cell r="N35">
            <v>0</v>
          </cell>
          <cell r="O35" t="str">
            <v>-</v>
          </cell>
          <cell r="P35" t="str">
            <v>-</v>
          </cell>
          <cell r="Q35">
            <v>87998.87</v>
          </cell>
          <cell r="R35" t="str">
            <v>-</v>
          </cell>
          <cell r="S35">
            <v>45426</v>
          </cell>
          <cell r="T35">
            <v>87998.87</v>
          </cell>
          <cell r="U35">
            <v>0</v>
          </cell>
          <cell r="V35">
            <v>47374</v>
          </cell>
          <cell r="W35">
            <v>40624.870000000003</v>
          </cell>
          <cell r="X35">
            <v>47374</v>
          </cell>
          <cell r="Y35">
            <v>40624.870000000003</v>
          </cell>
          <cell r="Z35">
            <v>87998.87</v>
          </cell>
          <cell r="AA35">
            <v>0</v>
          </cell>
          <cell r="AB35">
            <v>87998.87</v>
          </cell>
          <cell r="AC35">
            <v>0</v>
          </cell>
          <cell r="AD35" t="str">
            <v>-</v>
          </cell>
        </row>
        <row r="36">
          <cell r="A36" t="str">
            <v>Ajuntament de Mollet del Vallès</v>
          </cell>
          <cell r="B36" t="str">
            <v>P0812300B</v>
          </cell>
          <cell r="C36">
            <v>8316</v>
          </cell>
          <cell r="D36">
            <v>8316</v>
          </cell>
          <cell r="E36">
            <v>6.4366720021796142E-3</v>
          </cell>
          <cell r="F36">
            <v>4799.6000000000004</v>
          </cell>
          <cell r="G36">
            <v>2.0835069589132427E-4</v>
          </cell>
          <cell r="H36">
            <v>1.7190712208769321E-4</v>
          </cell>
          <cell r="I36">
            <v>6.3723052821578179E-3</v>
          </cell>
          <cell r="J36">
            <v>1.7190712208769321E-6</v>
          </cell>
          <cell r="K36">
            <v>6.3740243533786951E-3</v>
          </cell>
          <cell r="L36">
            <v>155695.47</v>
          </cell>
          <cell r="M36">
            <v>140000</v>
          </cell>
          <cell r="N36">
            <v>-15695.470000000001</v>
          </cell>
          <cell r="O36">
            <v>15695.470000000001</v>
          </cell>
          <cell r="P36" t="str">
            <v>-</v>
          </cell>
          <cell r="Q36">
            <v>140000</v>
          </cell>
          <cell r="R36" t="str">
            <v>-</v>
          </cell>
          <cell r="S36">
            <v>45434</v>
          </cell>
          <cell r="T36">
            <v>140000</v>
          </cell>
          <cell r="U36">
            <v>0</v>
          </cell>
          <cell r="V36">
            <v>0</v>
          </cell>
          <cell r="W36">
            <v>140000</v>
          </cell>
          <cell r="X36">
            <v>0</v>
          </cell>
          <cell r="Y36">
            <v>140000</v>
          </cell>
          <cell r="Z36">
            <v>140000</v>
          </cell>
          <cell r="AA36">
            <v>0</v>
          </cell>
          <cell r="AB36">
            <v>140000</v>
          </cell>
          <cell r="AC36">
            <v>0</v>
          </cell>
          <cell r="AD36" t="str">
            <v>-</v>
          </cell>
        </row>
        <row r="37">
          <cell r="A37" t="str">
            <v>Ajuntament de Montcada i Reixac</v>
          </cell>
          <cell r="B37" t="str">
            <v>P0812400J</v>
          </cell>
          <cell r="C37">
            <v>6736</v>
          </cell>
          <cell r="D37">
            <v>6736</v>
          </cell>
          <cell r="E37">
            <v>5.2137352821887781E-3</v>
          </cell>
          <cell r="F37">
            <v>1568.9</v>
          </cell>
          <cell r="G37">
            <v>6.3738925361718393E-4</v>
          </cell>
          <cell r="H37">
            <v>5.2590058204607826E-4</v>
          </cell>
          <cell r="I37">
            <v>5.1615979293668903E-3</v>
          </cell>
          <cell r="J37">
            <v>5.2590058204607829E-6</v>
          </cell>
          <cell r="K37">
            <v>5.1668569351873512E-3</v>
          </cell>
          <cell r="L37">
            <v>126208.53</v>
          </cell>
          <cell r="M37">
            <v>126208.53</v>
          </cell>
          <cell r="N37">
            <v>0</v>
          </cell>
          <cell r="O37" t="str">
            <v>-</v>
          </cell>
          <cell r="P37" t="str">
            <v>-</v>
          </cell>
          <cell r="Q37">
            <v>126208.53</v>
          </cell>
          <cell r="R37" t="str">
            <v>-</v>
          </cell>
          <cell r="S37">
            <v>45419</v>
          </cell>
          <cell r="T37">
            <v>126208.53</v>
          </cell>
          <cell r="U37">
            <v>0</v>
          </cell>
          <cell r="V37">
            <v>126208.53</v>
          </cell>
          <cell r="W37">
            <v>0</v>
          </cell>
          <cell r="X37">
            <v>126208.53</v>
          </cell>
          <cell r="Y37">
            <v>0</v>
          </cell>
          <cell r="Z37">
            <v>126208.53</v>
          </cell>
          <cell r="AA37">
            <v>0</v>
          </cell>
          <cell r="AB37">
            <v>126208.53</v>
          </cell>
          <cell r="AC37">
            <v>0</v>
          </cell>
          <cell r="AD37" t="str">
            <v>-</v>
          </cell>
        </row>
        <row r="38">
          <cell r="A38" t="str">
            <v>Ajuntament d'Olesa de Montserrat</v>
          </cell>
          <cell r="B38" t="str">
            <v>P0814600C</v>
          </cell>
          <cell r="C38">
            <v>4491</v>
          </cell>
          <cell r="D38">
            <v>4491</v>
          </cell>
          <cell r="E38">
            <v>3.4760815249866095E-3</v>
          </cell>
          <cell r="F38">
            <v>1470.7</v>
          </cell>
          <cell r="G38">
            <v>6.7994832392738154E-4</v>
          </cell>
          <cell r="H38">
            <v>5.6101545058277855E-4</v>
          </cell>
          <cell r="I38">
            <v>3.4413207097367432E-3</v>
          </cell>
          <cell r="J38">
            <v>5.6101545058277855E-6</v>
          </cell>
          <cell r="K38">
            <v>3.4469308642425711E-3</v>
          </cell>
          <cell r="L38">
            <v>84196.66</v>
          </cell>
          <cell r="M38">
            <v>84196.66</v>
          </cell>
          <cell r="N38">
            <v>0</v>
          </cell>
          <cell r="O38" t="str">
            <v>-</v>
          </cell>
          <cell r="P38" t="str">
            <v>-</v>
          </cell>
          <cell r="Q38">
            <v>84196.66</v>
          </cell>
          <cell r="R38" t="str">
            <v>-</v>
          </cell>
          <cell r="S38">
            <v>45427</v>
          </cell>
          <cell r="T38">
            <v>84196.66</v>
          </cell>
          <cell r="U38">
            <v>0</v>
          </cell>
          <cell r="V38">
            <v>0</v>
          </cell>
          <cell r="W38">
            <v>84196.66</v>
          </cell>
          <cell r="X38">
            <v>0</v>
          </cell>
          <cell r="Y38">
            <v>84196.66</v>
          </cell>
          <cell r="Z38">
            <v>84196.66</v>
          </cell>
          <cell r="AA38">
            <v>0</v>
          </cell>
          <cell r="AB38">
            <v>84196.66</v>
          </cell>
          <cell r="AC38">
            <v>0</v>
          </cell>
          <cell r="AD38" t="str">
            <v>-</v>
          </cell>
        </row>
        <row r="39">
          <cell r="A39" t="str">
            <v>Ajuntament d'Olot</v>
          </cell>
          <cell r="B39" t="str">
            <v>P1712100E</v>
          </cell>
          <cell r="C39">
            <v>6179</v>
          </cell>
          <cell r="D39">
            <v>6179</v>
          </cell>
          <cell r="E39">
            <v>4.7826113878628946E-3</v>
          </cell>
          <cell r="F39">
            <v>1309.0999999999999</v>
          </cell>
          <cell r="G39">
            <v>7.6388358414177686E-4</v>
          </cell>
          <cell r="H39">
            <v>6.3026921027583259E-4</v>
          </cell>
          <cell r="I39">
            <v>4.7347852739842659E-3</v>
          </cell>
          <cell r="J39">
            <v>6.3026921027583259E-6</v>
          </cell>
          <cell r="K39">
            <v>4.7410879660870243E-3</v>
          </cell>
          <cell r="L39">
            <v>115808.46</v>
          </cell>
          <cell r="M39">
            <v>115808.46</v>
          </cell>
          <cell r="N39">
            <v>0</v>
          </cell>
          <cell r="O39" t="str">
            <v>-</v>
          </cell>
          <cell r="P39" t="str">
            <v>-</v>
          </cell>
          <cell r="Q39">
            <v>115808.46</v>
          </cell>
          <cell r="R39" t="str">
            <v>-</v>
          </cell>
          <cell r="S39">
            <v>45433</v>
          </cell>
          <cell r="T39">
            <v>115808.46</v>
          </cell>
          <cell r="U39">
            <v>0</v>
          </cell>
          <cell r="V39">
            <v>0</v>
          </cell>
          <cell r="W39">
            <v>115808.46</v>
          </cell>
          <cell r="X39">
            <v>0</v>
          </cell>
          <cell r="Y39">
            <v>115808.46</v>
          </cell>
          <cell r="Z39">
            <v>115808.46</v>
          </cell>
          <cell r="AA39">
            <v>0</v>
          </cell>
          <cell r="AB39">
            <v>115808.46</v>
          </cell>
          <cell r="AC39">
            <v>0</v>
          </cell>
          <cell r="AD39" t="str">
            <v>-</v>
          </cell>
        </row>
        <row r="40">
          <cell r="A40" t="str">
            <v>Ajuntament de Palafrugell</v>
          </cell>
          <cell r="B40" t="str">
            <v>P1712400I</v>
          </cell>
          <cell r="C40">
            <v>4372</v>
          </cell>
          <cell r="D40">
            <v>4372</v>
          </cell>
          <cell r="E40">
            <v>3.3839742656961605E-3</v>
          </cell>
          <cell r="F40">
            <v>887.8</v>
          </cell>
          <cell r="G40">
            <v>1.1263798152737104E-3</v>
          </cell>
          <cell r="H40">
            <v>9.2935956653761244E-4</v>
          </cell>
          <cell r="I40">
            <v>3.350134523039199E-3</v>
          </cell>
          <cell r="J40">
            <v>9.2935956653761251E-6</v>
          </cell>
          <cell r="K40">
            <v>3.3594281187045751E-3</v>
          </cell>
          <cell r="L40">
            <v>82059.259999999995</v>
          </cell>
          <cell r="M40">
            <v>82059.259999999995</v>
          </cell>
          <cell r="N40">
            <v>0</v>
          </cell>
          <cell r="O40" t="str">
            <v>-</v>
          </cell>
          <cell r="P40" t="str">
            <v>-</v>
          </cell>
          <cell r="Q40">
            <v>82059.259999999995</v>
          </cell>
          <cell r="R40" t="str">
            <v>-</v>
          </cell>
          <cell r="S40">
            <v>45429</v>
          </cell>
          <cell r="T40">
            <v>82059.259999999995</v>
          </cell>
          <cell r="U40">
            <v>0</v>
          </cell>
          <cell r="V40">
            <v>0</v>
          </cell>
          <cell r="W40">
            <v>82059.259999999995</v>
          </cell>
          <cell r="X40">
            <v>0</v>
          </cell>
          <cell r="Y40">
            <v>82059.259999999995</v>
          </cell>
          <cell r="Z40">
            <v>82059.259999999995</v>
          </cell>
          <cell r="AA40">
            <v>0</v>
          </cell>
          <cell r="AB40">
            <v>82059.259999999995</v>
          </cell>
          <cell r="AC40">
            <v>0</v>
          </cell>
          <cell r="AD40" t="str">
            <v>-</v>
          </cell>
        </row>
        <row r="41">
          <cell r="A41" t="str">
            <v>Ajuntament de Pineda de Mar</v>
          </cell>
          <cell r="B41" t="str">
            <v>P0816200J</v>
          </cell>
          <cell r="C41">
            <v>4482</v>
          </cell>
          <cell r="D41">
            <v>4482</v>
          </cell>
          <cell r="E41">
            <v>3.4691154297461554E-3</v>
          </cell>
          <cell r="F41">
            <v>2685.3</v>
          </cell>
          <cell r="G41">
            <v>3.7239786988418422E-4</v>
          </cell>
          <cell r="H41">
            <v>3.072600540617779E-4</v>
          </cell>
          <cell r="I41">
            <v>3.434424275448694E-3</v>
          </cell>
          <cell r="J41">
            <v>3.0726005406177791E-6</v>
          </cell>
          <cell r="K41">
            <v>3.4374968759893119E-3</v>
          </cell>
          <cell r="L41">
            <v>83966.22</v>
          </cell>
          <cell r="M41">
            <v>83966.22</v>
          </cell>
          <cell r="N41">
            <v>0</v>
          </cell>
          <cell r="O41" t="str">
            <v>-</v>
          </cell>
          <cell r="P41" t="str">
            <v>-</v>
          </cell>
          <cell r="Q41">
            <v>83966.22</v>
          </cell>
          <cell r="R41" t="str">
            <v>-</v>
          </cell>
          <cell r="S41">
            <v>45433</v>
          </cell>
          <cell r="T41">
            <v>83966.22</v>
          </cell>
          <cell r="U41">
            <v>0</v>
          </cell>
          <cell r="V41">
            <v>0</v>
          </cell>
          <cell r="W41">
            <v>83966.22</v>
          </cell>
          <cell r="X41">
            <v>0</v>
          </cell>
          <cell r="Y41">
            <v>83966.22</v>
          </cell>
          <cell r="Z41">
            <v>83966.22</v>
          </cell>
          <cell r="AA41">
            <v>0</v>
          </cell>
          <cell r="AB41">
            <v>83966.22</v>
          </cell>
          <cell r="AC41">
            <v>0</v>
          </cell>
          <cell r="AD41" t="str">
            <v>-</v>
          </cell>
        </row>
        <row r="42">
          <cell r="A42" t="str">
            <v>Ajuntament del Prat de Llobregat</v>
          </cell>
          <cell r="B42" t="str">
            <v>P0816800G</v>
          </cell>
          <cell r="C42">
            <v>10835</v>
          </cell>
          <cell r="D42">
            <v>10835</v>
          </cell>
          <cell r="E42">
            <v>8.3864046589244966E-3</v>
          </cell>
          <cell r="F42">
            <v>2082.4</v>
          </cell>
          <cell r="G42">
            <v>4.8021513638109872E-4</v>
          </cell>
          <cell r="H42">
            <v>3.9621850901464287E-4</v>
          </cell>
          <cell r="I42">
            <v>8.3025406123352508E-3</v>
          </cell>
          <cell r="J42">
            <v>3.962185090146429E-6</v>
          </cell>
          <cell r="K42">
            <v>8.3065027974253969E-3</v>
          </cell>
          <cell r="L42">
            <v>202899.27</v>
          </cell>
          <cell r="M42">
            <v>202899.27</v>
          </cell>
          <cell r="N42">
            <v>0</v>
          </cell>
          <cell r="O42" t="str">
            <v>-</v>
          </cell>
          <cell r="P42" t="str">
            <v>-</v>
          </cell>
          <cell r="Q42">
            <v>202899.27</v>
          </cell>
          <cell r="R42" t="str">
            <v>-</v>
          </cell>
          <cell r="S42">
            <v>45427</v>
          </cell>
          <cell r="T42">
            <v>202899.27</v>
          </cell>
          <cell r="U42">
            <v>0</v>
          </cell>
          <cell r="V42">
            <v>0</v>
          </cell>
          <cell r="W42">
            <v>202899.27</v>
          </cell>
          <cell r="X42">
            <v>0</v>
          </cell>
          <cell r="Y42">
            <v>202899.27</v>
          </cell>
          <cell r="Z42">
            <v>202899.27</v>
          </cell>
          <cell r="AA42">
            <v>0</v>
          </cell>
          <cell r="AB42">
            <v>202899.27</v>
          </cell>
          <cell r="AC42">
            <v>0</v>
          </cell>
          <cell r="AD42" t="str">
            <v>-</v>
          </cell>
        </row>
        <row r="43">
          <cell r="A43" t="str">
            <v>Ajuntament de Premià de Mar</v>
          </cell>
          <cell r="B43" t="str">
            <v>P0817100A</v>
          </cell>
          <cell r="C43">
            <v>4525</v>
          </cell>
          <cell r="D43">
            <v>4525</v>
          </cell>
          <cell r="E43">
            <v>3.5023978847838807E-3</v>
          </cell>
          <cell r="F43">
            <v>13602.8</v>
          </cell>
          <cell r="G43">
            <v>7.3514276472490966E-5</v>
          </cell>
          <cell r="H43">
            <v>6.0655557912495399E-5</v>
          </cell>
          <cell r="I43">
            <v>3.4673739059360421E-3</v>
          </cell>
          <cell r="J43">
            <v>6.0655557912495404E-7</v>
          </cell>
          <cell r="K43">
            <v>3.4679804615151671E-3</v>
          </cell>
          <cell r="L43">
            <v>84710.82</v>
          </cell>
          <cell r="M43">
            <v>84710.82</v>
          </cell>
          <cell r="N43">
            <v>0</v>
          </cell>
          <cell r="O43" t="str">
            <v>-</v>
          </cell>
          <cell r="P43" t="str">
            <v>-</v>
          </cell>
          <cell r="Q43">
            <v>84710.82</v>
          </cell>
          <cell r="R43" t="str">
            <v>-</v>
          </cell>
          <cell r="S43">
            <v>45425</v>
          </cell>
          <cell r="T43">
            <v>84710.82</v>
          </cell>
          <cell r="U43">
            <v>0</v>
          </cell>
          <cell r="V43">
            <v>84710.82</v>
          </cell>
          <cell r="W43">
            <v>0</v>
          </cell>
          <cell r="X43">
            <v>84710.82</v>
          </cell>
          <cell r="Y43">
            <v>0</v>
          </cell>
          <cell r="Z43">
            <v>84710.82</v>
          </cell>
          <cell r="AA43">
            <v>0</v>
          </cell>
          <cell r="AB43">
            <v>84710.82</v>
          </cell>
          <cell r="AC43">
            <v>0</v>
          </cell>
          <cell r="AD43" t="str">
            <v>-</v>
          </cell>
        </row>
        <row r="44">
          <cell r="A44" t="str">
            <v>Ajuntament de Reus</v>
          </cell>
          <cell r="B44" t="str">
            <v>P4312500D</v>
          </cell>
          <cell r="C44">
            <v>19839</v>
          </cell>
          <cell r="D44">
            <v>19839</v>
          </cell>
          <cell r="E44">
            <v>1.5355595941707715E-2</v>
          </cell>
          <cell r="F44">
            <v>2054.8000000000002</v>
          </cell>
          <cell r="G44">
            <v>4.8666536889234956E-4</v>
          </cell>
          <cell r="H44">
            <v>4.0154050183574666E-4</v>
          </cell>
          <cell r="I44">
            <v>1.5202039982290638E-2</v>
          </cell>
          <cell r="J44">
            <v>4.0154050183574664E-6</v>
          </cell>
          <cell r="K44">
            <v>1.5206055387308995E-2</v>
          </cell>
          <cell r="L44">
            <v>371431.59</v>
          </cell>
          <cell r="M44">
            <v>521431.59</v>
          </cell>
          <cell r="N44">
            <v>150000</v>
          </cell>
          <cell r="O44" t="str">
            <v>-</v>
          </cell>
          <cell r="P44">
            <v>150000</v>
          </cell>
          <cell r="Q44">
            <v>501766.47</v>
          </cell>
          <cell r="R44">
            <v>0.13110080000000035</v>
          </cell>
          <cell r="S44">
            <v>45433</v>
          </cell>
          <cell r="T44">
            <v>501766.47</v>
          </cell>
          <cell r="U44">
            <v>0</v>
          </cell>
          <cell r="V44">
            <v>0</v>
          </cell>
          <cell r="W44">
            <v>521431.59</v>
          </cell>
          <cell r="X44">
            <v>0</v>
          </cell>
          <cell r="Y44">
            <v>501766.47</v>
          </cell>
          <cell r="Z44">
            <v>371431.59</v>
          </cell>
          <cell r="AA44">
            <v>130334.88</v>
          </cell>
          <cell r="AB44">
            <v>371431.59</v>
          </cell>
          <cell r="AC44">
            <v>130034.28</v>
          </cell>
          <cell r="AD44">
            <v>0.13310480000000025</v>
          </cell>
        </row>
        <row r="45">
          <cell r="A45" t="str">
            <v>Ajuntament de Ripollet</v>
          </cell>
          <cell r="B45" t="str">
            <v>P0817900D</v>
          </cell>
          <cell r="C45">
            <v>7197</v>
          </cell>
          <cell r="D45">
            <v>7197</v>
          </cell>
          <cell r="E45">
            <v>5.5705541606164838E-3</v>
          </cell>
          <cell r="F45">
            <v>9050.6</v>
          </cell>
          <cell r="G45">
            <v>1.1048991227100965E-4</v>
          </cell>
          <cell r="H45">
            <v>9.1163616022373352E-5</v>
          </cell>
          <cell r="I45">
            <v>5.5148486190103188E-3</v>
          </cell>
          <cell r="J45">
            <v>9.1163616022373356E-7</v>
          </cell>
          <cell r="K45">
            <v>5.5157602551705424E-3</v>
          </cell>
          <cell r="L45">
            <v>134731.04</v>
          </cell>
          <cell r="M45">
            <v>134731.04</v>
          </cell>
          <cell r="N45">
            <v>0</v>
          </cell>
          <cell r="O45" t="str">
            <v>-</v>
          </cell>
          <cell r="P45" t="str">
            <v>-</v>
          </cell>
          <cell r="Q45">
            <v>134731.04</v>
          </cell>
          <cell r="R45" t="str">
            <v>-</v>
          </cell>
          <cell r="S45">
            <v>45425</v>
          </cell>
          <cell r="T45">
            <v>134731.04</v>
          </cell>
          <cell r="U45">
            <v>0</v>
          </cell>
          <cell r="V45">
            <v>0</v>
          </cell>
          <cell r="W45">
            <v>134731.04</v>
          </cell>
          <cell r="X45">
            <v>0</v>
          </cell>
          <cell r="Y45">
            <v>134731.04</v>
          </cell>
          <cell r="Z45">
            <v>134731.04</v>
          </cell>
          <cell r="AA45">
            <v>0</v>
          </cell>
          <cell r="AB45">
            <v>134731.04</v>
          </cell>
          <cell r="AC45">
            <v>0</v>
          </cell>
          <cell r="AD45" t="str">
            <v>-</v>
          </cell>
        </row>
        <row r="46">
          <cell r="A46" t="str">
            <v>Ajuntament de Rubí</v>
          </cell>
          <cell r="B46" t="str">
            <v>P0818300F</v>
          </cell>
          <cell r="C46">
            <v>14231</v>
          </cell>
          <cell r="D46">
            <v>14231</v>
          </cell>
          <cell r="E46">
            <v>1.1014944596322521E-2</v>
          </cell>
          <cell r="F46">
            <v>2477.8000000000002</v>
          </cell>
          <cell r="G46">
            <v>4.0358382436031959E-4</v>
          </cell>
          <cell r="H46">
            <v>3.3299113050774565E-4</v>
          </cell>
          <cell r="I46">
            <v>1.0904795150359296E-2</v>
          </cell>
          <cell r="J46">
            <v>3.3299113050774564E-6</v>
          </cell>
          <cell r="K46">
            <v>1.0908125061664374E-2</v>
          </cell>
          <cell r="L46">
            <v>266447.95</v>
          </cell>
          <cell r="M46">
            <v>229366.08</v>
          </cell>
          <cell r="N46">
            <v>-37081.870000000024</v>
          </cell>
          <cell r="O46">
            <v>37081.870000000024</v>
          </cell>
          <cell r="P46" t="str">
            <v>-</v>
          </cell>
          <cell r="Q46">
            <v>229366.08</v>
          </cell>
          <cell r="R46" t="str">
            <v>-</v>
          </cell>
          <cell r="S46">
            <v>45442</v>
          </cell>
          <cell r="T46">
            <v>0</v>
          </cell>
          <cell r="U46">
            <v>229366.08</v>
          </cell>
          <cell r="V46">
            <v>0</v>
          </cell>
          <cell r="W46">
            <v>229366.08</v>
          </cell>
          <cell r="X46">
            <v>0</v>
          </cell>
          <cell r="Y46">
            <v>229366.08</v>
          </cell>
          <cell r="Z46">
            <v>229366.08</v>
          </cell>
          <cell r="AA46">
            <v>0</v>
          </cell>
          <cell r="AB46">
            <v>229366.08</v>
          </cell>
          <cell r="AC46">
            <v>0</v>
          </cell>
          <cell r="AD46" t="str">
            <v>-</v>
          </cell>
        </row>
        <row r="47">
          <cell r="A47" t="str">
            <v>Ajuntament de Sabadell</v>
          </cell>
          <cell r="B47" t="str">
            <v>P0818600I</v>
          </cell>
          <cell r="C47">
            <v>37664</v>
          </cell>
          <cell r="D47">
            <v>37664</v>
          </cell>
          <cell r="E47">
            <v>2.9152334570718252E-2</v>
          </cell>
          <cell r="F47">
            <v>5767.9</v>
          </cell>
          <cell r="G47">
            <v>1.7337332478024932E-4</v>
          </cell>
          <cell r="H47">
            <v>1.430478030430646E-4</v>
          </cell>
          <cell r="I47">
            <v>2.8860811225011069E-2</v>
          </cell>
          <cell r="J47">
            <v>1.430478030430646E-6</v>
          </cell>
          <cell r="K47">
            <v>2.88622417030415E-2</v>
          </cell>
          <cell r="L47">
            <v>705005.21</v>
          </cell>
          <cell r="M47">
            <v>705005.21</v>
          </cell>
          <cell r="N47">
            <v>0</v>
          </cell>
          <cell r="O47" t="str">
            <v>-</v>
          </cell>
          <cell r="P47" t="str">
            <v>-</v>
          </cell>
          <cell r="Q47">
            <v>705005.21</v>
          </cell>
          <cell r="R47" t="str">
            <v>-</v>
          </cell>
          <cell r="S47">
            <v>45428</v>
          </cell>
          <cell r="T47">
            <v>705005.21</v>
          </cell>
          <cell r="U47">
            <v>0</v>
          </cell>
          <cell r="V47">
            <v>0</v>
          </cell>
          <cell r="W47">
            <v>705005.21</v>
          </cell>
          <cell r="X47">
            <v>0</v>
          </cell>
          <cell r="Y47">
            <v>705005.21</v>
          </cell>
          <cell r="Z47">
            <v>705005.21</v>
          </cell>
          <cell r="AA47">
            <v>0</v>
          </cell>
          <cell r="AB47">
            <v>705005.21</v>
          </cell>
          <cell r="AC47">
            <v>0</v>
          </cell>
          <cell r="AD47" t="str">
            <v>-</v>
          </cell>
        </row>
        <row r="48">
          <cell r="A48" t="str">
            <v>Ajuntament de Salou</v>
          </cell>
          <cell r="B48" t="str">
            <v>P4318500H</v>
          </cell>
          <cell r="C48">
            <v>5154</v>
          </cell>
          <cell r="D48">
            <v>5154</v>
          </cell>
          <cell r="E48">
            <v>3.9892505410333966E-3</v>
          </cell>
          <cell r="F48">
            <v>1988.6</v>
          </cell>
          <cell r="G48">
            <v>5.0286633812732576E-4</v>
          </cell>
          <cell r="H48">
            <v>4.1490768539278501E-4</v>
          </cell>
          <cell r="I48">
            <v>3.9493580356230627E-3</v>
          </cell>
          <cell r="J48">
            <v>4.1490768539278505E-6</v>
          </cell>
          <cell r="K48">
            <v>3.9535071124769906E-3</v>
          </cell>
          <cell r="L48">
            <v>96570.57</v>
          </cell>
          <cell r="M48">
            <v>106570.57</v>
          </cell>
          <cell r="N48">
            <v>10000</v>
          </cell>
          <cell r="O48" t="str">
            <v>-</v>
          </cell>
          <cell r="P48">
            <v>10000</v>
          </cell>
          <cell r="Q48">
            <v>105259.56</v>
          </cell>
          <cell r="R48">
            <v>0.13110100000000091</v>
          </cell>
          <cell r="S48">
            <v>45434</v>
          </cell>
          <cell r="T48">
            <v>105259.56</v>
          </cell>
          <cell r="U48">
            <v>0</v>
          </cell>
          <cell r="V48">
            <v>16136.6</v>
          </cell>
          <cell r="W48">
            <v>90433.97</v>
          </cell>
          <cell r="X48">
            <v>16136.6</v>
          </cell>
          <cell r="Y48">
            <v>89122.96</v>
          </cell>
          <cell r="Z48">
            <v>96570.57</v>
          </cell>
          <cell r="AA48">
            <v>8688.99</v>
          </cell>
          <cell r="AB48">
            <v>96570.57</v>
          </cell>
          <cell r="AC48">
            <v>8668.9500000000007</v>
          </cell>
          <cell r="AD48">
            <v>0.13310500000000025</v>
          </cell>
        </row>
        <row r="49">
          <cell r="A49" t="str">
            <v>Ajuntament de Salt</v>
          </cell>
          <cell r="B49" t="str">
            <v>P1716400E</v>
          </cell>
          <cell r="C49">
            <v>7499</v>
          </cell>
          <cell r="D49">
            <v>7499</v>
          </cell>
          <cell r="E49">
            <v>5.8043053564628333E-3</v>
          </cell>
          <cell r="F49">
            <v>5020.6000000000004</v>
          </cell>
          <cell r="G49">
            <v>1.9917938095048398E-4</v>
          </cell>
          <cell r="H49">
            <v>1.6434000381868546E-4</v>
          </cell>
          <cell r="I49">
            <v>5.746262302898205E-3</v>
          </cell>
          <cell r="J49">
            <v>1.6434000381868546E-6</v>
          </cell>
          <cell r="K49">
            <v>5.7479057029363916E-3</v>
          </cell>
          <cell r="L49">
            <v>140401.54999999999</v>
          </cell>
          <cell r="M49">
            <v>155500</v>
          </cell>
          <cell r="N49">
            <v>15098.450000000012</v>
          </cell>
          <cell r="O49" t="str">
            <v>-</v>
          </cell>
          <cell r="P49">
            <v>15098.450000000012</v>
          </cell>
          <cell r="Q49">
            <v>153520.57999999999</v>
          </cell>
          <cell r="R49">
            <v>0.13110087459308817</v>
          </cell>
          <cell r="S49">
            <v>45433</v>
          </cell>
          <cell r="T49">
            <v>153520.57999999999</v>
          </cell>
          <cell r="U49">
            <v>0</v>
          </cell>
          <cell r="V49">
            <v>10509</v>
          </cell>
          <cell r="W49">
            <v>144991</v>
          </cell>
          <cell r="X49">
            <v>10509</v>
          </cell>
          <cell r="Y49">
            <v>143011.57999999999</v>
          </cell>
          <cell r="Z49">
            <v>140401.54999999999</v>
          </cell>
          <cell r="AA49">
            <v>13119.03</v>
          </cell>
          <cell r="AB49">
            <v>140401.54999999999</v>
          </cell>
          <cell r="AC49">
            <v>13088.77</v>
          </cell>
          <cell r="AD49">
            <v>0.13310505383003024</v>
          </cell>
        </row>
        <row r="50">
          <cell r="A50" t="str">
            <v>Ajuntament de Sant Adrià de Besòs</v>
          </cell>
          <cell r="B50" t="str">
            <v>P0819300E</v>
          </cell>
          <cell r="C50">
            <v>6739</v>
          </cell>
          <cell r="D50">
            <v>6739</v>
          </cell>
          <cell r="E50">
            <v>5.2160573139355959E-3</v>
          </cell>
          <cell r="F50">
            <v>9923</v>
          </cell>
          <cell r="G50">
            <v>1.0077597500755819E-4</v>
          </cell>
          <cell r="H50">
            <v>8.3148787984691356E-5</v>
          </cell>
          <cell r="I50">
            <v>5.1638967407962397E-3</v>
          </cell>
          <cell r="J50">
            <v>8.3148787984691359E-7</v>
          </cell>
          <cell r="K50">
            <v>5.1647282286760863E-3</v>
          </cell>
          <cell r="L50">
            <v>126156.53</v>
          </cell>
          <cell r="M50">
            <v>110296</v>
          </cell>
          <cell r="N50">
            <v>-15860.529999999999</v>
          </cell>
          <cell r="O50">
            <v>15860.529999999999</v>
          </cell>
          <cell r="P50" t="str">
            <v>-</v>
          </cell>
          <cell r="Q50">
            <v>110296</v>
          </cell>
          <cell r="R50" t="str">
            <v>-</v>
          </cell>
          <cell r="S50">
            <v>45429</v>
          </cell>
          <cell r="T50">
            <v>110296</v>
          </cell>
          <cell r="U50">
            <v>0</v>
          </cell>
          <cell r="V50">
            <v>0</v>
          </cell>
          <cell r="W50">
            <v>110296</v>
          </cell>
          <cell r="X50">
            <v>0</v>
          </cell>
          <cell r="Y50">
            <v>110296</v>
          </cell>
          <cell r="Z50">
            <v>110296</v>
          </cell>
          <cell r="AA50">
            <v>0</v>
          </cell>
          <cell r="AB50">
            <v>110296</v>
          </cell>
          <cell r="AC50">
            <v>0</v>
          </cell>
          <cell r="AD50" t="str">
            <v>-</v>
          </cell>
        </row>
        <row r="51">
          <cell r="A51" t="str">
            <v>Ajuntament de Sant Andreu de la Barca</v>
          </cell>
          <cell r="B51" t="str">
            <v>P0819500J</v>
          </cell>
          <cell r="C51">
            <v>4928</v>
          </cell>
          <cell r="D51">
            <v>4928</v>
          </cell>
          <cell r="E51">
            <v>3.8143241494397713E-3</v>
          </cell>
          <cell r="F51">
            <v>4884</v>
          </cell>
          <cell r="G51">
            <v>2.0475020475020476E-4</v>
          </cell>
          <cell r="H51">
            <v>1.6893640933089525E-4</v>
          </cell>
          <cell r="I51">
            <v>3.7761809079453735E-3</v>
          </cell>
          <cell r="J51">
            <v>1.6893640933089525E-6</v>
          </cell>
          <cell r="K51">
            <v>3.7778702720386824E-3</v>
          </cell>
          <cell r="L51">
            <v>92280.37</v>
          </cell>
          <cell r="M51">
            <v>50000</v>
          </cell>
          <cell r="N51">
            <v>-42280.369999999995</v>
          </cell>
          <cell r="O51">
            <v>42280.369999999995</v>
          </cell>
          <cell r="P51" t="str">
            <v>-</v>
          </cell>
          <cell r="Q51">
            <v>50000</v>
          </cell>
          <cell r="R51" t="str">
            <v>-</v>
          </cell>
          <cell r="S51">
            <v>45434</v>
          </cell>
          <cell r="T51">
            <v>50000</v>
          </cell>
          <cell r="U51">
            <v>0</v>
          </cell>
          <cell r="V51">
            <v>3000</v>
          </cell>
          <cell r="W51">
            <v>47000</v>
          </cell>
          <cell r="X51">
            <v>3000</v>
          </cell>
          <cell r="Y51">
            <v>47000</v>
          </cell>
          <cell r="Z51">
            <v>50000</v>
          </cell>
          <cell r="AA51">
            <v>0</v>
          </cell>
          <cell r="AB51">
            <v>50000</v>
          </cell>
          <cell r="AC51">
            <v>0</v>
          </cell>
          <cell r="AD51" t="str">
            <v>-</v>
          </cell>
        </row>
        <row r="52">
          <cell r="A52" t="str">
            <v>Ajuntament de Sant Boi de Llobregat</v>
          </cell>
          <cell r="B52" t="str">
            <v>P0819900B</v>
          </cell>
          <cell r="C52">
            <v>13777</v>
          </cell>
          <cell r="D52">
            <v>13777</v>
          </cell>
          <cell r="E52">
            <v>1.0663543791970724E-2</v>
          </cell>
          <cell r="F52">
            <v>3896.9</v>
          </cell>
          <cell r="G52">
            <v>2.5661423182529703E-4</v>
          </cell>
          <cell r="H52">
            <v>2.1172866205755659E-4</v>
          </cell>
          <cell r="I52">
            <v>1.0556908354051016E-2</v>
          </cell>
          <cell r="J52">
            <v>2.1172866205755659E-6</v>
          </cell>
          <cell r="K52">
            <v>1.0559025640671592E-2</v>
          </cell>
          <cell r="L52">
            <v>257920.65</v>
          </cell>
          <cell r="M52">
            <v>360000</v>
          </cell>
          <cell r="N52">
            <v>102079.35</v>
          </cell>
          <cell r="O52" t="str">
            <v>-</v>
          </cell>
          <cell r="P52">
            <v>102079.35</v>
          </cell>
          <cell r="Q52">
            <v>346617.32</v>
          </cell>
          <cell r="R52">
            <v>0.13110075642135255</v>
          </cell>
          <cell r="S52">
            <v>45429</v>
          </cell>
          <cell r="T52">
            <v>346617.32</v>
          </cell>
          <cell r="U52">
            <v>0</v>
          </cell>
          <cell r="V52">
            <v>0</v>
          </cell>
          <cell r="W52">
            <v>360000</v>
          </cell>
          <cell r="X52">
            <v>0</v>
          </cell>
          <cell r="Y52">
            <v>346617.32</v>
          </cell>
          <cell r="Z52">
            <v>257920.65</v>
          </cell>
          <cell r="AA52">
            <v>88696.67</v>
          </cell>
          <cell r="AB52">
            <v>257920.65</v>
          </cell>
          <cell r="AC52">
            <v>88492.1</v>
          </cell>
          <cell r="AD52">
            <v>0.13310478563979888</v>
          </cell>
        </row>
        <row r="53">
          <cell r="A53" t="str">
            <v>Ajuntament de Sant Cugat del Vallès</v>
          </cell>
          <cell r="B53" t="str">
            <v>P0820400J</v>
          </cell>
          <cell r="C53">
            <v>20025</v>
          </cell>
          <cell r="D53">
            <v>20025</v>
          </cell>
          <cell r="E53">
            <v>1.5499561910010434E-2</v>
          </cell>
          <cell r="F53">
            <v>2023.2</v>
          </cell>
          <cell r="G53">
            <v>4.9426650850138395E-4</v>
          </cell>
          <cell r="H53">
            <v>4.0781209132665692E-4</v>
          </cell>
          <cell r="I53">
            <v>1.5344566290910329E-2</v>
          </cell>
          <cell r="J53">
            <v>4.0781209132665697E-6</v>
          </cell>
          <cell r="K53">
            <v>1.5348644411823596E-2</v>
          </cell>
          <cell r="L53">
            <v>374914.55</v>
          </cell>
          <cell r="M53">
            <v>157610.43</v>
          </cell>
          <cell r="N53">
            <v>-217304.12</v>
          </cell>
          <cell r="O53">
            <v>217304.12</v>
          </cell>
          <cell r="P53" t="str">
            <v>-</v>
          </cell>
          <cell r="Q53">
            <v>157610.43</v>
          </cell>
          <cell r="R53" t="str">
            <v>-</v>
          </cell>
          <cell r="S53">
            <v>45434</v>
          </cell>
          <cell r="T53">
            <v>157610.43</v>
          </cell>
          <cell r="U53">
            <v>0</v>
          </cell>
          <cell r="V53">
            <v>0</v>
          </cell>
          <cell r="W53">
            <v>157610.43</v>
          </cell>
          <cell r="X53">
            <v>0</v>
          </cell>
          <cell r="Y53">
            <v>157610.43</v>
          </cell>
          <cell r="Z53">
            <v>157610.43</v>
          </cell>
          <cell r="AA53">
            <v>0</v>
          </cell>
          <cell r="AB53">
            <v>157610.43</v>
          </cell>
          <cell r="AC53">
            <v>0</v>
          </cell>
          <cell r="AD53" t="str">
            <v>-</v>
          </cell>
        </row>
        <row r="54">
          <cell r="A54" t="str">
            <v>Ajuntament de Sant Feliu de Guíxols</v>
          </cell>
          <cell r="B54" t="str">
            <v>P1717000B</v>
          </cell>
          <cell r="C54">
            <v>3755</v>
          </cell>
          <cell r="D54">
            <v>3755</v>
          </cell>
          <cell r="E54">
            <v>2.9064097364339164E-3</v>
          </cell>
          <cell r="F54">
            <v>1395.1</v>
          </cell>
          <cell r="G54">
            <v>7.167944950182783E-4</v>
          </cell>
          <cell r="H54">
            <v>5.9141668924958231E-4</v>
          </cell>
          <cell r="I54">
            <v>2.8773456390695771E-3</v>
          </cell>
          <cell r="J54">
            <v>5.9141668924958233E-6</v>
          </cell>
          <cell r="K54">
            <v>2.8832598059620731E-3</v>
          </cell>
          <cell r="L54">
            <v>70428.11</v>
          </cell>
          <cell r="M54">
            <v>70428.11</v>
          </cell>
          <cell r="N54">
            <v>0</v>
          </cell>
          <cell r="O54" t="str">
            <v>-</v>
          </cell>
          <cell r="P54" t="str">
            <v>-</v>
          </cell>
          <cell r="Q54">
            <v>70428.11</v>
          </cell>
          <cell r="R54" t="str">
            <v>-</v>
          </cell>
          <cell r="S54">
            <v>45425</v>
          </cell>
          <cell r="T54">
            <v>70428.11</v>
          </cell>
          <cell r="U54">
            <v>0</v>
          </cell>
          <cell r="V54">
            <v>0</v>
          </cell>
          <cell r="W54">
            <v>70428.11</v>
          </cell>
          <cell r="X54">
            <v>0</v>
          </cell>
          <cell r="Y54">
            <v>70428.11</v>
          </cell>
          <cell r="Z54">
            <v>70428.11</v>
          </cell>
          <cell r="AA54">
            <v>0</v>
          </cell>
          <cell r="AB54">
            <v>70428.11</v>
          </cell>
          <cell r="AC54">
            <v>0</v>
          </cell>
          <cell r="AD54" t="str">
            <v>-</v>
          </cell>
        </row>
        <row r="55">
          <cell r="A55" t="str">
            <v>Ajuntament de Sant Feliu de Llobregat</v>
          </cell>
          <cell r="B55" t="str">
            <v>P0821000G</v>
          </cell>
          <cell r="C55">
            <v>7551</v>
          </cell>
          <cell r="D55">
            <v>7551</v>
          </cell>
          <cell r="E55">
            <v>5.8445539067410127E-3</v>
          </cell>
          <cell r="F55">
            <v>3888</v>
          </cell>
          <cell r="G55">
            <v>2.57201646090535E-4</v>
          </cell>
          <cell r="H55">
            <v>2.1221332900516778E-4</v>
          </cell>
          <cell r="I55">
            <v>5.7861083676736024E-3</v>
          </cell>
          <cell r="J55">
            <v>2.1221332900516777E-6</v>
          </cell>
          <cell r="K55">
            <v>5.7882305009636544E-3</v>
          </cell>
          <cell r="L55">
            <v>141386.54999999999</v>
          </cell>
          <cell r="M55">
            <v>141386.54999999999</v>
          </cell>
          <cell r="N55">
            <v>0</v>
          </cell>
          <cell r="O55" t="str">
            <v>-</v>
          </cell>
          <cell r="P55" t="str">
            <v>-</v>
          </cell>
          <cell r="Q55">
            <v>141386.54999999999</v>
          </cell>
          <cell r="R55" t="str">
            <v>-</v>
          </cell>
          <cell r="S55">
            <v>45434</v>
          </cell>
          <cell r="T55">
            <v>141386.54999999999</v>
          </cell>
          <cell r="U55">
            <v>0</v>
          </cell>
          <cell r="V55">
            <v>20000</v>
          </cell>
          <cell r="W55">
            <v>121386.55</v>
          </cell>
          <cell r="X55">
            <v>20000</v>
          </cell>
          <cell r="Y55">
            <v>121386.55</v>
          </cell>
          <cell r="Z55">
            <v>141386.54999999999</v>
          </cell>
          <cell r="AA55">
            <v>0</v>
          </cell>
          <cell r="AB55">
            <v>141386.54999999999</v>
          </cell>
          <cell r="AC55">
            <v>0</v>
          </cell>
          <cell r="AD55" t="str">
            <v>-</v>
          </cell>
        </row>
        <row r="56">
          <cell r="A56" t="str">
            <v>Ajuntament de Sant Joan Despí</v>
          </cell>
          <cell r="B56" t="str">
            <v>P0821600D</v>
          </cell>
          <cell r="C56">
            <v>5862</v>
          </cell>
          <cell r="D56">
            <v>5862</v>
          </cell>
          <cell r="E56">
            <v>4.5372500332824554E-3</v>
          </cell>
          <cell r="F56">
            <v>5600</v>
          </cell>
          <cell r="G56">
            <v>1.7857142857142857E-4</v>
          </cell>
          <cell r="H56">
            <v>1.473366827093022E-4</v>
          </cell>
          <cell r="I56">
            <v>4.4918775329496306E-3</v>
          </cell>
          <cell r="J56">
            <v>1.473366827093022E-6</v>
          </cell>
          <cell r="K56">
            <v>4.4933508997767237E-3</v>
          </cell>
          <cell r="L56">
            <v>109757.09</v>
          </cell>
          <cell r="M56">
            <v>109757.09</v>
          </cell>
          <cell r="N56">
            <v>0</v>
          </cell>
          <cell r="O56" t="str">
            <v>-</v>
          </cell>
          <cell r="P56" t="str">
            <v>-</v>
          </cell>
          <cell r="Q56">
            <v>109757.09</v>
          </cell>
          <cell r="R56" t="str">
            <v>-</v>
          </cell>
          <cell r="S56">
            <v>45427</v>
          </cell>
          <cell r="T56">
            <v>109757.09</v>
          </cell>
          <cell r="U56">
            <v>0</v>
          </cell>
          <cell r="V56">
            <v>0</v>
          </cell>
          <cell r="W56">
            <v>109757.09</v>
          </cell>
          <cell r="X56">
            <v>0</v>
          </cell>
          <cell r="Y56">
            <v>109757.09</v>
          </cell>
          <cell r="Z56">
            <v>109757.09</v>
          </cell>
          <cell r="AA56">
            <v>0</v>
          </cell>
          <cell r="AB56">
            <v>109757.09</v>
          </cell>
          <cell r="AC56">
            <v>0</v>
          </cell>
          <cell r="AD56" t="str">
            <v>-</v>
          </cell>
        </row>
        <row r="57">
          <cell r="A57" t="str">
            <v>Ajuntament de Sant Pere de Ribes</v>
          </cell>
          <cell r="B57" t="str">
            <v>P0823100C</v>
          </cell>
          <cell r="C57">
            <v>5599</v>
          </cell>
          <cell r="D57">
            <v>5599</v>
          </cell>
          <cell r="E57">
            <v>4.3336852501447403E-3</v>
          </cell>
          <cell r="F57">
            <v>777</v>
          </cell>
          <cell r="G57">
            <v>1.287001287001287E-3</v>
          </cell>
          <cell r="H57">
            <v>1.0618860015084843E-3</v>
          </cell>
          <cell r="I57">
            <v>4.2903483976432927E-3</v>
          </cell>
          <cell r="J57">
            <v>1.0618860015084843E-5</v>
          </cell>
          <cell r="K57">
            <v>4.3009672576583774E-3</v>
          </cell>
          <cell r="L57">
            <v>105057.82</v>
          </cell>
          <cell r="M57">
            <v>105057.82</v>
          </cell>
          <cell r="N57">
            <v>0</v>
          </cell>
          <cell r="O57" t="str">
            <v>-</v>
          </cell>
          <cell r="P57" t="str">
            <v>-</v>
          </cell>
          <cell r="Q57">
            <v>105057.82</v>
          </cell>
          <cell r="R57" t="str">
            <v>-</v>
          </cell>
          <cell r="S57">
            <v>45427</v>
          </cell>
          <cell r="T57">
            <v>105057.82</v>
          </cell>
          <cell r="U57">
            <v>0</v>
          </cell>
          <cell r="V57">
            <v>0</v>
          </cell>
          <cell r="W57">
            <v>105057.82</v>
          </cell>
          <cell r="X57">
            <v>0</v>
          </cell>
          <cell r="Y57">
            <v>105057.82</v>
          </cell>
          <cell r="Z57">
            <v>105057.82</v>
          </cell>
          <cell r="AA57">
            <v>0</v>
          </cell>
          <cell r="AB57">
            <v>105057.82</v>
          </cell>
          <cell r="AC57">
            <v>0</v>
          </cell>
          <cell r="AD57" t="str">
            <v>-</v>
          </cell>
        </row>
        <row r="58">
          <cell r="A58" t="str">
            <v>Ajuntament de Sant Quirze del Vallès</v>
          </cell>
          <cell r="B58" t="str">
            <v>P0823800H</v>
          </cell>
          <cell r="C58">
            <v>3821</v>
          </cell>
          <cell r="D58">
            <v>3821</v>
          </cell>
          <cell r="E58">
            <v>2.9574944348639133E-3</v>
          </cell>
          <cell r="F58">
            <v>1434.8</v>
          </cell>
          <cell r="G58">
            <v>6.969612489545581E-4</v>
          </cell>
          <cell r="H58">
            <v>5.7505256702822152E-4</v>
          </cell>
          <cell r="I58">
            <v>2.927919490515274E-3</v>
          </cell>
          <cell r="J58">
            <v>5.7505256702822157E-6</v>
          </cell>
          <cell r="K58">
            <v>2.9336700161855561E-3</v>
          </cell>
          <cell r="L58">
            <v>71659.460000000006</v>
          </cell>
          <cell r="M58">
            <v>71659.460000000006</v>
          </cell>
          <cell r="N58">
            <v>0</v>
          </cell>
          <cell r="O58" t="str">
            <v>-</v>
          </cell>
          <cell r="P58" t="str">
            <v>-</v>
          </cell>
          <cell r="Q58">
            <v>71659.460000000006</v>
          </cell>
          <cell r="R58" t="str">
            <v>-</v>
          </cell>
          <cell r="S58">
            <v>45427</v>
          </cell>
          <cell r="T58">
            <v>71659.460000000006</v>
          </cell>
          <cell r="U58">
            <v>0</v>
          </cell>
          <cell r="V58">
            <v>0</v>
          </cell>
          <cell r="W58">
            <v>71659.460000000006</v>
          </cell>
          <cell r="X58">
            <v>0</v>
          </cell>
          <cell r="Y58">
            <v>71659.460000000006</v>
          </cell>
          <cell r="Z58">
            <v>71659.460000000006</v>
          </cell>
          <cell r="AA58">
            <v>0</v>
          </cell>
          <cell r="AB58">
            <v>71659.460000000006</v>
          </cell>
          <cell r="AC58">
            <v>0</v>
          </cell>
          <cell r="AD58" t="str">
            <v>-</v>
          </cell>
        </row>
        <row r="59">
          <cell r="A59" t="str">
            <v>Ajuntament de Sant Vicenç dels Horts</v>
          </cell>
          <cell r="B59" t="str">
            <v>P0826300F</v>
          </cell>
          <cell r="C59">
            <v>4729</v>
          </cell>
          <cell r="D59">
            <v>4729</v>
          </cell>
          <cell r="E59">
            <v>3.6602960435675076E-3</v>
          </cell>
          <cell r="F59">
            <v>3116.5</v>
          </cell>
          <cell r="G59">
            <v>3.2087277394513073E-4</v>
          </cell>
          <cell r="H59">
            <v>2.6474744847492128E-4</v>
          </cell>
          <cell r="I59">
            <v>3.6236930831318325E-3</v>
          </cell>
          <cell r="J59">
            <v>2.6474744847492128E-6</v>
          </cell>
          <cell r="K59">
            <v>3.6263405576165818E-3</v>
          </cell>
          <cell r="L59">
            <v>88579.02</v>
          </cell>
          <cell r="M59">
            <v>88579.02</v>
          </cell>
          <cell r="N59">
            <v>0</v>
          </cell>
          <cell r="O59" t="str">
            <v>-</v>
          </cell>
          <cell r="P59" t="str">
            <v>-</v>
          </cell>
          <cell r="Q59">
            <v>88579.02</v>
          </cell>
          <cell r="R59" t="str">
            <v>-</v>
          </cell>
          <cell r="S59">
            <v>45429</v>
          </cell>
          <cell r="T59">
            <v>88579.02</v>
          </cell>
          <cell r="U59">
            <v>0</v>
          </cell>
          <cell r="V59">
            <v>88579.02</v>
          </cell>
          <cell r="W59">
            <v>0</v>
          </cell>
          <cell r="X59">
            <v>88579.02</v>
          </cell>
          <cell r="Y59">
            <v>0</v>
          </cell>
          <cell r="Z59">
            <v>88579.02</v>
          </cell>
          <cell r="AA59">
            <v>0</v>
          </cell>
          <cell r="AB59">
            <v>88579.02</v>
          </cell>
          <cell r="AC59">
            <v>0</v>
          </cell>
          <cell r="AD59" t="str">
            <v>-</v>
          </cell>
        </row>
        <row r="60">
          <cell r="A60" t="str">
            <v>Ajuntament de Santa Coloma de Gramenet</v>
          </cell>
          <cell r="B60" t="str">
            <v>P0824500C</v>
          </cell>
          <cell r="C60">
            <v>20020</v>
          </cell>
          <cell r="D60">
            <v>20020</v>
          </cell>
          <cell r="E60">
            <v>1.5495691857099069E-2</v>
          </cell>
          <cell r="F60">
            <v>17027.900000000001</v>
          </cell>
          <cell r="G60">
            <v>5.8727147798612862E-5</v>
          </cell>
          <cell r="H60">
            <v>4.84549135931085E-5</v>
          </cell>
          <cell r="I60">
            <v>1.5340734938528078E-2</v>
          </cell>
          <cell r="J60">
            <v>4.84549135931085E-7</v>
          </cell>
          <cell r="K60">
            <v>1.534121948766401E-2</v>
          </cell>
          <cell r="L60">
            <v>374733.18</v>
          </cell>
          <cell r="M60">
            <v>624733.18000000005</v>
          </cell>
          <cell r="N60">
            <v>250000.00000000006</v>
          </cell>
          <cell r="O60" t="str">
            <v>-</v>
          </cell>
          <cell r="P60">
            <v>250000.00000000006</v>
          </cell>
          <cell r="Q60">
            <v>591957.99</v>
          </cell>
          <cell r="R60">
            <v>0.13110076000000026</v>
          </cell>
          <cell r="S60">
            <v>45429</v>
          </cell>
          <cell r="T60">
            <v>591957.99</v>
          </cell>
          <cell r="U60">
            <v>0</v>
          </cell>
          <cell r="V60">
            <v>0</v>
          </cell>
          <cell r="W60">
            <v>624733.18000000005</v>
          </cell>
          <cell r="X60">
            <v>0</v>
          </cell>
          <cell r="Y60">
            <v>591957.99</v>
          </cell>
          <cell r="Z60">
            <v>374733.18</v>
          </cell>
          <cell r="AA60">
            <v>217224.81</v>
          </cell>
          <cell r="AB60">
            <v>374733.18</v>
          </cell>
          <cell r="AC60">
            <v>216723.8</v>
          </cell>
          <cell r="AD60">
            <v>0.13310480000000025</v>
          </cell>
        </row>
        <row r="61">
          <cell r="A61" t="str">
            <v>Ajuntament de Santa Perpètua de Mogoda</v>
          </cell>
          <cell r="B61" t="str">
            <v>P0826000B</v>
          </cell>
          <cell r="C61">
            <v>4704</v>
          </cell>
          <cell r="D61">
            <v>4704</v>
          </cell>
          <cell r="E61">
            <v>3.6409457790106906E-3</v>
          </cell>
          <cell r="F61">
            <v>1633.8</v>
          </cell>
          <cell r="G61">
            <v>6.1207002081038069E-4</v>
          </cell>
          <cell r="H61">
            <v>5.0501005213128428E-4</v>
          </cell>
          <cell r="I61">
            <v>3.6045363212205838E-3</v>
          </cell>
          <cell r="J61">
            <v>5.050100521312843E-6</v>
          </cell>
          <cell r="K61">
            <v>3.6095864217418967E-3</v>
          </cell>
          <cell r="L61">
            <v>88169.77</v>
          </cell>
          <cell r="M61">
            <v>88169.77</v>
          </cell>
          <cell r="N61">
            <v>0</v>
          </cell>
          <cell r="O61" t="str">
            <v>-</v>
          </cell>
          <cell r="P61" t="str">
            <v>-</v>
          </cell>
          <cell r="Q61">
            <v>88169.77</v>
          </cell>
          <cell r="R61" t="str">
            <v>-</v>
          </cell>
          <cell r="S61">
            <v>45427</v>
          </cell>
          <cell r="T61">
            <v>88169.77</v>
          </cell>
          <cell r="U61">
            <v>0</v>
          </cell>
          <cell r="V61">
            <v>45000</v>
          </cell>
          <cell r="W61">
            <v>43169.77</v>
          </cell>
          <cell r="X61">
            <v>45000</v>
          </cell>
          <cell r="Y61">
            <v>43169.77</v>
          </cell>
          <cell r="Z61">
            <v>88169.77</v>
          </cell>
          <cell r="AA61">
            <v>0</v>
          </cell>
          <cell r="AB61">
            <v>88169.77</v>
          </cell>
          <cell r="AC61">
            <v>0</v>
          </cell>
          <cell r="AD61" t="str">
            <v>-</v>
          </cell>
        </row>
        <row r="62">
          <cell r="A62" t="str">
            <v>Ajuntament de Sitges</v>
          </cell>
          <cell r="B62" t="str">
            <v>P0827000A</v>
          </cell>
          <cell r="C62">
            <v>4794</v>
          </cell>
          <cell r="D62">
            <v>4794</v>
          </cell>
          <cell r="E62">
            <v>3.7106067314152317E-3</v>
          </cell>
          <cell r="F62">
            <v>731.7</v>
          </cell>
          <cell r="G62">
            <v>1.3666803334700013E-3</v>
          </cell>
          <cell r="H62">
            <v>1.1276280212820723E-3</v>
          </cell>
          <cell r="I62">
            <v>3.6735006641010794E-3</v>
          </cell>
          <cell r="J62">
            <v>1.1276280212820724E-5</v>
          </cell>
          <cell r="K62">
            <v>3.6847769443138999E-3</v>
          </cell>
          <cell r="L62">
            <v>90006.42</v>
          </cell>
          <cell r="M62">
            <v>89954</v>
          </cell>
          <cell r="N62">
            <v>-52.419999999998254</v>
          </cell>
          <cell r="O62">
            <v>52.419999999998254</v>
          </cell>
          <cell r="P62" t="str">
            <v>-</v>
          </cell>
          <cell r="Q62">
            <v>89954</v>
          </cell>
          <cell r="R62" t="str">
            <v>-</v>
          </cell>
          <cell r="S62">
            <v>45433</v>
          </cell>
          <cell r="T62">
            <v>89954</v>
          </cell>
          <cell r="U62">
            <v>0</v>
          </cell>
          <cell r="V62">
            <v>6427</v>
          </cell>
          <cell r="W62">
            <v>83527</v>
          </cell>
          <cell r="X62">
            <v>6427</v>
          </cell>
          <cell r="Y62">
            <v>83527</v>
          </cell>
          <cell r="Z62">
            <v>89954</v>
          </cell>
          <cell r="AA62">
            <v>0</v>
          </cell>
          <cell r="AB62">
            <v>89954</v>
          </cell>
          <cell r="AC62">
            <v>0</v>
          </cell>
          <cell r="AD62" t="str">
            <v>-</v>
          </cell>
        </row>
        <row r="63">
          <cell r="A63" t="str">
            <v>Ajuntament de Tarragona</v>
          </cell>
          <cell r="B63" t="str">
            <v>P4315000B</v>
          </cell>
          <cell r="C63">
            <v>23257</v>
          </cell>
          <cell r="D63">
            <v>23257</v>
          </cell>
          <cell r="E63">
            <v>1.8001164111915737E-2</v>
          </cell>
          <cell r="F63">
            <v>2389.9</v>
          </cell>
          <cell r="G63">
            <v>4.1842754926984393E-4</v>
          </cell>
          <cell r="H63">
            <v>3.4523847155617067E-4</v>
          </cell>
          <cell r="I63">
            <v>1.7821152470796579E-2</v>
          </cell>
          <cell r="J63">
            <v>3.4523847155617068E-6</v>
          </cell>
          <cell r="K63">
            <v>1.7824604855512141E-2</v>
          </cell>
          <cell r="L63">
            <v>435393.74</v>
          </cell>
          <cell r="M63">
            <v>435393.74</v>
          </cell>
          <cell r="N63">
            <v>0</v>
          </cell>
          <cell r="O63" t="str">
            <v>-</v>
          </cell>
          <cell r="P63" t="str">
            <v>-</v>
          </cell>
          <cell r="Q63">
            <v>435393.74</v>
          </cell>
          <cell r="R63" t="str">
            <v>-</v>
          </cell>
          <cell r="S63">
            <v>45428</v>
          </cell>
          <cell r="T63">
            <v>435393.74</v>
          </cell>
          <cell r="U63">
            <v>0</v>
          </cell>
          <cell r="V63">
            <v>0</v>
          </cell>
          <cell r="W63">
            <v>435393.74</v>
          </cell>
          <cell r="X63">
            <v>0</v>
          </cell>
          <cell r="Y63">
            <v>435393.74</v>
          </cell>
          <cell r="Z63">
            <v>435393.74</v>
          </cell>
          <cell r="AA63">
            <v>0</v>
          </cell>
          <cell r="AB63">
            <v>435393.74</v>
          </cell>
          <cell r="AC63">
            <v>0</v>
          </cell>
          <cell r="AD63" t="str">
            <v>-</v>
          </cell>
        </row>
        <row r="64">
          <cell r="A64" t="str">
            <v>Ajuntament de Terrassa</v>
          </cell>
          <cell r="B64" t="str">
            <v>P0827900B</v>
          </cell>
          <cell r="C64">
            <v>40568</v>
          </cell>
          <cell r="D64">
            <v>40568</v>
          </cell>
          <cell r="E64">
            <v>3.1400061301638117E-2</v>
          </cell>
          <cell r="F64">
            <v>3210.9</v>
          </cell>
          <cell r="G64">
            <v>3.1143916036002365E-4</v>
          </cell>
          <cell r="H64">
            <v>2.5696391141801124E-4</v>
          </cell>
          <cell r="I64">
            <v>3.1086060688621735E-2</v>
          </cell>
          <cell r="J64">
            <v>2.5696391141801124E-6</v>
          </cell>
          <cell r="K64">
            <v>3.1088630327735914E-2</v>
          </cell>
          <cell r="L64">
            <v>759388.22</v>
          </cell>
          <cell r="M64">
            <v>759388.22</v>
          </cell>
          <cell r="N64">
            <v>0</v>
          </cell>
          <cell r="O64" t="str">
            <v>-</v>
          </cell>
          <cell r="P64" t="str">
            <v>-</v>
          </cell>
          <cell r="Q64">
            <v>759388.22</v>
          </cell>
          <cell r="R64" t="str">
            <v>-</v>
          </cell>
          <cell r="S64">
            <v>45434</v>
          </cell>
          <cell r="T64">
            <v>759388.22</v>
          </cell>
          <cell r="U64">
            <v>0</v>
          </cell>
          <cell r="V64">
            <v>600388.22</v>
          </cell>
          <cell r="W64">
            <v>159000</v>
          </cell>
          <cell r="X64">
            <v>600388.22</v>
          </cell>
          <cell r="Y64">
            <v>159000</v>
          </cell>
          <cell r="Z64">
            <v>759388.22</v>
          </cell>
          <cell r="AA64">
            <v>0</v>
          </cell>
          <cell r="AB64">
            <v>759388.22</v>
          </cell>
          <cell r="AC64">
            <v>0</v>
          </cell>
          <cell r="AD64" t="str">
            <v>-</v>
          </cell>
        </row>
        <row r="65">
          <cell r="A65" t="str">
            <v>Ajuntament de Tortosa</v>
          </cell>
          <cell r="B65" t="str">
            <v>P4315700G</v>
          </cell>
          <cell r="C65">
            <v>5987</v>
          </cell>
          <cell r="D65">
            <v>5987</v>
          </cell>
          <cell r="E65">
            <v>4.6340013560665404E-3</v>
          </cell>
          <cell r="F65">
            <v>159.6</v>
          </cell>
          <cell r="G65">
            <v>6.265664160401003E-3</v>
          </cell>
          <cell r="H65">
            <v>5.1697081652386737E-3</v>
          </cell>
          <cell r="I65">
            <v>4.587661342505875E-3</v>
          </cell>
          <cell r="J65">
            <v>5.1697081652386739E-5</v>
          </cell>
          <cell r="K65">
            <v>4.639358424158262E-3</v>
          </cell>
          <cell r="L65">
            <v>113323.56</v>
          </cell>
          <cell r="M65">
            <v>113323.56</v>
          </cell>
          <cell r="N65">
            <v>0</v>
          </cell>
          <cell r="O65" t="str">
            <v>-</v>
          </cell>
          <cell r="P65" t="str">
            <v>-</v>
          </cell>
          <cell r="Q65">
            <v>113323.56</v>
          </cell>
          <cell r="R65" t="str">
            <v>-</v>
          </cell>
          <cell r="S65">
            <v>45422</v>
          </cell>
          <cell r="T65">
            <v>113323.56</v>
          </cell>
          <cell r="U65">
            <v>0</v>
          </cell>
          <cell r="V65">
            <v>0</v>
          </cell>
          <cell r="W65">
            <v>113323.56</v>
          </cell>
          <cell r="X65">
            <v>0</v>
          </cell>
          <cell r="Y65">
            <v>113323.56</v>
          </cell>
          <cell r="Z65">
            <v>113323.56</v>
          </cell>
          <cell r="AA65">
            <v>0</v>
          </cell>
          <cell r="AB65">
            <v>113323.56</v>
          </cell>
          <cell r="AC65">
            <v>0</v>
          </cell>
          <cell r="AD65" t="str">
            <v>-</v>
          </cell>
        </row>
        <row r="66">
          <cell r="A66" t="str">
            <v>Ajuntament de Valls</v>
          </cell>
          <cell r="B66" t="str">
            <v>P4316300E</v>
          </cell>
          <cell r="C66">
            <v>4261</v>
          </cell>
          <cell r="D66">
            <v>4261</v>
          </cell>
          <cell r="E66">
            <v>3.2980590910638929E-3</v>
          </cell>
          <cell r="F66">
            <v>451.4</v>
          </cell>
          <cell r="G66">
            <v>2.2153300841825435E-3</v>
          </cell>
          <cell r="H66">
            <v>1.8278365599736206E-3</v>
          </cell>
          <cell r="I66">
            <v>3.2650785001532537E-3</v>
          </cell>
          <cell r="J66">
            <v>1.8278365599736208E-5</v>
          </cell>
          <cell r="K66">
            <v>3.28335686575299E-3</v>
          </cell>
          <cell r="L66">
            <v>80201.11</v>
          </cell>
          <cell r="M66">
            <v>80201.11</v>
          </cell>
          <cell r="N66">
            <v>0</v>
          </cell>
          <cell r="O66" t="str">
            <v>-</v>
          </cell>
          <cell r="P66" t="str">
            <v>-</v>
          </cell>
          <cell r="Q66">
            <v>80201.11</v>
          </cell>
          <cell r="R66" t="str">
            <v>-</v>
          </cell>
          <cell r="S66">
            <v>45433</v>
          </cell>
          <cell r="T66">
            <v>80201.11</v>
          </cell>
          <cell r="U66">
            <v>0</v>
          </cell>
          <cell r="V66">
            <v>0</v>
          </cell>
          <cell r="W66">
            <v>80201.11</v>
          </cell>
          <cell r="X66">
            <v>0</v>
          </cell>
          <cell r="Y66">
            <v>80201.11</v>
          </cell>
          <cell r="Z66">
            <v>80201.11</v>
          </cell>
          <cell r="AA66">
            <v>0</v>
          </cell>
          <cell r="AB66">
            <v>80201.11</v>
          </cell>
          <cell r="AC66">
            <v>0</v>
          </cell>
          <cell r="AD66" t="str">
            <v>-</v>
          </cell>
        </row>
        <row r="67">
          <cell r="A67" t="str">
            <v>Ajuntament del Vendrell</v>
          </cell>
          <cell r="B67" t="str">
            <v>P4316500J</v>
          </cell>
          <cell r="C67">
            <v>6867</v>
          </cell>
          <cell r="D67">
            <v>6867</v>
          </cell>
          <cell r="E67">
            <v>5.3151306684664995E-3</v>
          </cell>
          <cell r="F67">
            <v>1078.4000000000001</v>
          </cell>
          <cell r="G67">
            <v>9.2729970326409488E-4</v>
          </cell>
          <cell r="H67">
            <v>7.6510146807501139E-4</v>
          </cell>
          <cell r="I67">
            <v>5.2619793617818345E-3</v>
          </cell>
          <cell r="J67">
            <v>7.6510146807501137E-6</v>
          </cell>
          <cell r="K67">
            <v>5.2696303764625842E-3</v>
          </cell>
          <cell r="L67">
            <v>128718.93</v>
          </cell>
          <cell r="M67">
            <v>128718.93</v>
          </cell>
          <cell r="N67">
            <v>0</v>
          </cell>
          <cell r="O67" t="str">
            <v>-</v>
          </cell>
          <cell r="P67" t="str">
            <v>-</v>
          </cell>
          <cell r="Q67">
            <v>128718.93</v>
          </cell>
          <cell r="R67" t="str">
            <v>-</v>
          </cell>
          <cell r="S67">
            <v>45420</v>
          </cell>
          <cell r="T67">
            <v>128718.93</v>
          </cell>
          <cell r="U67">
            <v>0</v>
          </cell>
          <cell r="V67">
            <v>0</v>
          </cell>
          <cell r="W67">
            <v>128718.93</v>
          </cell>
          <cell r="X67">
            <v>0</v>
          </cell>
          <cell r="Y67">
            <v>128718.93</v>
          </cell>
          <cell r="Z67">
            <v>128718.93</v>
          </cell>
          <cell r="AA67">
            <v>0</v>
          </cell>
          <cell r="AB67">
            <v>128718.93</v>
          </cell>
          <cell r="AC67">
            <v>0</v>
          </cell>
          <cell r="AD67" t="str">
            <v>-</v>
          </cell>
        </row>
        <row r="68">
          <cell r="A68" t="str">
            <v>Ajuntament de Vic</v>
          </cell>
          <cell r="B68" t="str">
            <v>P0829900J</v>
          </cell>
          <cell r="C68">
            <v>9114</v>
          </cell>
          <cell r="D68">
            <v>9114</v>
          </cell>
          <cell r="E68">
            <v>7.0543324468332128E-3</v>
          </cell>
          <cell r="F68">
            <v>1577.3</v>
          </cell>
          <cell r="G68">
            <v>6.3399480124262978E-4</v>
          </cell>
          <cell r="H68">
            <v>5.2309986887218174E-4</v>
          </cell>
          <cell r="I68">
            <v>6.9837891223648802E-3</v>
          </cell>
          <cell r="J68">
            <v>5.2309986887218176E-6</v>
          </cell>
          <cell r="K68">
            <v>6.9890201210536023E-3</v>
          </cell>
          <cell r="L68">
            <v>170717.7</v>
          </cell>
          <cell r="M68">
            <v>170717.7</v>
          </cell>
          <cell r="N68">
            <v>0</v>
          </cell>
          <cell r="O68" t="str">
            <v>-</v>
          </cell>
          <cell r="P68" t="str">
            <v>-</v>
          </cell>
          <cell r="Q68">
            <v>170717.7</v>
          </cell>
          <cell r="R68" t="str">
            <v>-</v>
          </cell>
          <cell r="S68">
            <v>45429</v>
          </cell>
          <cell r="T68">
            <v>170717.7</v>
          </cell>
          <cell r="U68">
            <v>0</v>
          </cell>
          <cell r="V68">
            <v>0</v>
          </cell>
          <cell r="W68">
            <v>170717.7</v>
          </cell>
          <cell r="X68">
            <v>0</v>
          </cell>
          <cell r="Y68">
            <v>170717.7</v>
          </cell>
          <cell r="Z68">
            <v>170717.7</v>
          </cell>
          <cell r="AA68">
            <v>0</v>
          </cell>
          <cell r="AB68">
            <v>170717.7</v>
          </cell>
          <cell r="AC68">
            <v>0</v>
          </cell>
          <cell r="AD68" t="str">
            <v>-</v>
          </cell>
        </row>
        <row r="69">
          <cell r="A69" t="str">
            <v>Ajuntament de Viladecans</v>
          </cell>
          <cell r="B69" t="str">
            <v>P0830200B</v>
          </cell>
          <cell r="C69">
            <v>11638</v>
          </cell>
          <cell r="D69">
            <v>11638</v>
          </cell>
          <cell r="E69">
            <v>9.0079351564894602E-3</v>
          </cell>
          <cell r="F69">
            <v>3265.4</v>
          </cell>
          <cell r="G69">
            <v>3.0624119556562751E-4</v>
          </cell>
          <cell r="H69">
            <v>2.5267514643599327E-4</v>
          </cell>
          <cell r="I69">
            <v>8.9178558049245651E-3</v>
          </cell>
          <cell r="J69">
            <v>2.5267514643599329E-6</v>
          </cell>
          <cell r="K69">
            <v>8.9203825563889255E-3</v>
          </cell>
          <cell r="L69">
            <v>217894.24</v>
          </cell>
          <cell r="M69">
            <v>225000</v>
          </cell>
          <cell r="N69">
            <v>7105.7600000000093</v>
          </cell>
          <cell r="O69" t="str">
            <v>-</v>
          </cell>
          <cell r="P69">
            <v>7105.7600000000093</v>
          </cell>
          <cell r="Q69">
            <v>224068.43</v>
          </cell>
          <cell r="R69">
            <v>0.13110068451509838</v>
          </cell>
          <cell r="S69">
            <v>45433</v>
          </cell>
          <cell r="T69">
            <v>224068.43</v>
          </cell>
          <cell r="U69">
            <v>0</v>
          </cell>
          <cell r="V69">
            <v>0</v>
          </cell>
          <cell r="W69">
            <v>225000</v>
          </cell>
          <cell r="X69">
            <v>0</v>
          </cell>
          <cell r="Y69">
            <v>224068.43</v>
          </cell>
          <cell r="Z69">
            <v>217894.24</v>
          </cell>
          <cell r="AA69">
            <v>6174.19</v>
          </cell>
          <cell r="AB69">
            <v>217894.24</v>
          </cell>
          <cell r="AC69">
            <v>6159.95</v>
          </cell>
          <cell r="AD69">
            <v>0.13310469253112922</v>
          </cell>
        </row>
        <row r="70">
          <cell r="A70" t="str">
            <v>Ajuntament de Vilafranca del Penedès</v>
          </cell>
          <cell r="B70" t="str">
            <v>P0830600C</v>
          </cell>
          <cell r="C70">
            <v>7478</v>
          </cell>
          <cell r="D70">
            <v>7478</v>
          </cell>
          <cell r="E70">
            <v>5.7880511342351072E-3</v>
          </cell>
          <cell r="F70">
            <v>2066</v>
          </cell>
          <cell r="G70">
            <v>4.8402710551790902E-4</v>
          </cell>
          <cell r="H70">
            <v>3.9936370918300693E-4</v>
          </cell>
          <cell r="I70">
            <v>5.7301706228927562E-3</v>
          </cell>
          <cell r="J70">
            <v>3.9936370918300696E-6</v>
          </cell>
          <cell r="K70">
            <v>5.7341642599845859E-3</v>
          </cell>
          <cell r="L70">
            <v>140065.89000000001</v>
          </cell>
          <cell r="M70">
            <v>140065.89000000001</v>
          </cell>
          <cell r="N70">
            <v>0</v>
          </cell>
          <cell r="O70" t="str">
            <v>-</v>
          </cell>
          <cell r="P70" t="str">
            <v>-</v>
          </cell>
          <cell r="Q70">
            <v>140065.89000000001</v>
          </cell>
          <cell r="R70" t="str">
            <v>-</v>
          </cell>
          <cell r="S70">
            <v>45428</v>
          </cell>
          <cell r="T70">
            <v>140065.89000000001</v>
          </cell>
          <cell r="U70">
            <v>0</v>
          </cell>
          <cell r="V70">
            <v>0</v>
          </cell>
          <cell r="W70">
            <v>140065.89000000001</v>
          </cell>
          <cell r="X70">
            <v>0</v>
          </cell>
          <cell r="Y70">
            <v>140065.89000000001</v>
          </cell>
          <cell r="Z70">
            <v>140065.89000000001</v>
          </cell>
          <cell r="AA70">
            <v>0</v>
          </cell>
          <cell r="AB70">
            <v>140065.89000000001</v>
          </cell>
          <cell r="AC70">
            <v>0</v>
          </cell>
          <cell r="AD70" t="str">
            <v>-</v>
          </cell>
        </row>
        <row r="71">
          <cell r="A71" t="str">
            <v>Ajuntament de Vilanova i la Geltrú</v>
          </cell>
          <cell r="B71" t="str">
            <v>P0830800I</v>
          </cell>
          <cell r="C71">
            <v>10768</v>
          </cell>
          <cell r="D71">
            <v>10768</v>
          </cell>
          <cell r="E71">
            <v>8.3345459499122275E-3</v>
          </cell>
          <cell r="F71">
            <v>2023.2</v>
          </cell>
          <cell r="G71">
            <v>4.9426650850138395E-4</v>
          </cell>
          <cell r="H71">
            <v>4.0781209132665692E-4</v>
          </cell>
          <cell r="I71">
            <v>8.2512004904131044E-3</v>
          </cell>
          <cell r="J71">
            <v>4.0781209132665697E-6</v>
          </cell>
          <cell r="K71">
            <v>8.255278611326371E-3</v>
          </cell>
          <cell r="L71">
            <v>201648.04</v>
          </cell>
          <cell r="M71">
            <v>251648.04</v>
          </cell>
          <cell r="N71">
            <v>50000</v>
          </cell>
          <cell r="O71" t="str">
            <v>-</v>
          </cell>
          <cell r="P71">
            <v>50000</v>
          </cell>
          <cell r="Q71">
            <v>245093</v>
          </cell>
          <cell r="R71">
            <v>0.13110080000000013</v>
          </cell>
          <cell r="S71">
            <v>45433</v>
          </cell>
          <cell r="T71">
            <v>245093</v>
          </cell>
          <cell r="U71">
            <v>0</v>
          </cell>
          <cell r="V71">
            <v>0</v>
          </cell>
          <cell r="W71">
            <v>251648.04</v>
          </cell>
          <cell r="X71">
            <v>0</v>
          </cell>
          <cell r="Y71">
            <v>245093</v>
          </cell>
          <cell r="Z71">
            <v>201648.04</v>
          </cell>
          <cell r="AA71">
            <v>43444.959999999999</v>
          </cell>
          <cell r="AB71">
            <v>201648.04</v>
          </cell>
          <cell r="AC71">
            <v>43344.76</v>
          </cell>
          <cell r="AD71">
            <v>0.1331047999999998</v>
          </cell>
        </row>
        <row r="72">
          <cell r="A72" t="str">
            <v>Ajuntament de Vila-seca</v>
          </cell>
          <cell r="B72" t="str">
            <v>P4317300D</v>
          </cell>
          <cell r="C72">
            <v>4571</v>
          </cell>
          <cell r="D72">
            <v>4571</v>
          </cell>
          <cell r="E72">
            <v>3.5380023715684242E-3</v>
          </cell>
          <cell r="F72">
            <v>1084.0999999999999</v>
          </cell>
          <cell r="G72">
            <v>9.2242413061525692E-4</v>
          </cell>
          <cell r="H72">
            <v>7.6107870415283857E-4</v>
          </cell>
          <cell r="I72">
            <v>3.50262234785274E-3</v>
          </cell>
          <cell r="J72">
            <v>7.6107870415283859E-6</v>
          </cell>
          <cell r="K72">
            <v>3.5102331348942683E-3</v>
          </cell>
          <cell r="L72">
            <v>85742.91</v>
          </cell>
          <cell r="M72">
            <v>85742.91</v>
          </cell>
          <cell r="N72">
            <v>0</v>
          </cell>
          <cell r="O72" t="str">
            <v>-</v>
          </cell>
          <cell r="P72" t="str">
            <v>-</v>
          </cell>
          <cell r="Q72">
            <v>85742.91</v>
          </cell>
          <cell r="R72" t="str">
            <v>-</v>
          </cell>
          <cell r="S72">
            <v>45421</v>
          </cell>
          <cell r="T72">
            <v>85742.91</v>
          </cell>
          <cell r="U72">
            <v>0</v>
          </cell>
          <cell r="V72">
            <v>40000</v>
          </cell>
          <cell r="W72">
            <v>45742.91</v>
          </cell>
          <cell r="X72">
            <v>40000</v>
          </cell>
          <cell r="Y72">
            <v>45742.91</v>
          </cell>
          <cell r="Z72">
            <v>85742.91</v>
          </cell>
          <cell r="AA72">
            <v>0</v>
          </cell>
          <cell r="AB72">
            <v>85742.91</v>
          </cell>
          <cell r="AC72">
            <v>0</v>
          </cell>
          <cell r="AD72" t="str">
            <v>-</v>
          </cell>
        </row>
        <row r="73">
          <cell r="A73" t="str">
            <v>Ajuntament de Vilassar de Mar</v>
          </cell>
          <cell r="B73" t="str">
            <v>P0821700B</v>
          </cell>
          <cell r="C73">
            <v>3544</v>
          </cell>
          <cell r="D73">
            <v>3544</v>
          </cell>
          <cell r="E73">
            <v>2.7430935035743808E-3</v>
          </cell>
          <cell r="F73">
            <v>5259.8</v>
          </cell>
          <cell r="G73">
            <v>1.9012129738773338E-4</v>
          </cell>
          <cell r="H73">
            <v>1.5686631110918521E-4</v>
          </cell>
          <cell r="I73">
            <v>2.7156625685386369E-3</v>
          </cell>
          <cell r="J73">
            <v>1.5686631110918521E-6</v>
          </cell>
          <cell r="K73">
            <v>2.717231231649729E-3</v>
          </cell>
          <cell r="L73">
            <v>66372.61</v>
          </cell>
          <cell r="M73">
            <v>66372.61</v>
          </cell>
          <cell r="N73">
            <v>0</v>
          </cell>
          <cell r="O73" t="str">
            <v>-</v>
          </cell>
          <cell r="P73" t="str">
            <v>-</v>
          </cell>
          <cell r="Q73">
            <v>66372.61</v>
          </cell>
          <cell r="R73" t="str">
            <v>-</v>
          </cell>
          <cell r="S73">
            <v>45434</v>
          </cell>
          <cell r="T73">
            <v>0</v>
          </cell>
          <cell r="U73">
            <v>66372.61</v>
          </cell>
          <cell r="V73">
            <v>25000</v>
          </cell>
          <cell r="W73">
            <v>41372.61</v>
          </cell>
          <cell r="X73">
            <v>25000</v>
          </cell>
          <cell r="Y73">
            <v>41372.61</v>
          </cell>
          <cell r="Z73">
            <v>66372.61</v>
          </cell>
          <cell r="AA73">
            <v>0</v>
          </cell>
          <cell r="AB73">
            <v>66372.61</v>
          </cell>
          <cell r="AC73">
            <v>0</v>
          </cell>
          <cell r="AD73" t="str">
            <v>-</v>
          </cell>
        </row>
        <row r="74">
          <cell r="A74" t="str">
            <v>Consell Comarcal de l'Alt Camp</v>
          </cell>
          <cell r="B74" t="str">
            <v>P9300005G</v>
          </cell>
          <cell r="C74">
            <v>7774</v>
          </cell>
          <cell r="D74">
            <v>3513</v>
          </cell>
          <cell r="E74">
            <v>2.7190991755239279E-3</v>
          </cell>
          <cell r="F74">
            <v>85.6</v>
          </cell>
          <cell r="G74">
            <v>1.1682242990654207E-2</v>
          </cell>
          <cell r="H74">
            <v>9.6388484015431358E-3</v>
          </cell>
          <cell r="I74">
            <v>2.6919081837686884E-3</v>
          </cell>
          <cell r="J74">
            <v>9.6388484015431358E-5</v>
          </cell>
          <cell r="K74">
            <v>2.7882966677841197E-3</v>
          </cell>
          <cell r="L74">
            <v>68108.490000000005</v>
          </cell>
          <cell r="M74">
            <v>68108.490000000005</v>
          </cell>
          <cell r="N74">
            <v>0</v>
          </cell>
          <cell r="O74" t="str">
            <v>-</v>
          </cell>
          <cell r="P74" t="str">
            <v>-</v>
          </cell>
          <cell r="Q74">
            <v>68108.490000000005</v>
          </cell>
          <cell r="R74" t="str">
            <v>-</v>
          </cell>
          <cell r="S74">
            <v>45433</v>
          </cell>
          <cell r="T74">
            <v>68108.490000000005</v>
          </cell>
          <cell r="U74">
            <v>0</v>
          </cell>
          <cell r="V74">
            <v>34054.239999999998</v>
          </cell>
          <cell r="W74">
            <v>34054.25</v>
          </cell>
          <cell r="X74">
            <v>34054.239999999998</v>
          </cell>
          <cell r="Y74">
            <v>34054.25</v>
          </cell>
          <cell r="Z74">
            <v>68108.490000000005</v>
          </cell>
          <cell r="AA74">
            <v>0</v>
          </cell>
          <cell r="AB74">
            <v>68108.490000000005</v>
          </cell>
          <cell r="AC74">
            <v>0</v>
          </cell>
          <cell r="AD74" t="str">
            <v>-</v>
          </cell>
        </row>
        <row r="75">
          <cell r="A75" t="str">
            <v>Consell Comarcal de l'Alt Empordà</v>
          </cell>
          <cell r="B75" t="str">
            <v>P6700008C</v>
          </cell>
          <cell r="C75">
            <v>25468</v>
          </cell>
          <cell r="D75">
            <v>16232</v>
          </cell>
          <cell r="E75">
            <v>1.2563739771450155E-2</v>
          </cell>
          <cell r="F75">
            <v>108.1</v>
          </cell>
          <cell r="G75">
            <v>9.2506938020351526E-3</v>
          </cell>
          <cell r="H75">
            <v>7.6326126102876255E-3</v>
          </cell>
          <cell r="I75">
            <v>1.2438102373735653E-2</v>
          </cell>
          <cell r="J75">
            <v>7.6326126102876257E-5</v>
          </cell>
          <cell r="K75">
            <v>1.2514428499838529E-2</v>
          </cell>
          <cell r="L75">
            <v>305684.40999999997</v>
          </cell>
          <cell r="M75">
            <v>305684.40999999997</v>
          </cell>
          <cell r="N75">
            <v>0</v>
          </cell>
          <cell r="O75" t="str">
            <v>-</v>
          </cell>
          <cell r="P75" t="str">
            <v>-</v>
          </cell>
          <cell r="Q75">
            <v>305684.40999999997</v>
          </cell>
          <cell r="R75" t="str">
            <v>-</v>
          </cell>
          <cell r="S75">
            <v>45428</v>
          </cell>
          <cell r="T75">
            <v>305684.40999999997</v>
          </cell>
          <cell r="U75">
            <v>0</v>
          </cell>
          <cell r="V75">
            <v>0</v>
          </cell>
          <cell r="W75">
            <v>305684.40999999997</v>
          </cell>
          <cell r="X75">
            <v>0</v>
          </cell>
          <cell r="Y75">
            <v>305684.40999999997</v>
          </cell>
          <cell r="Z75">
            <v>305684.40999999997</v>
          </cell>
          <cell r="AA75">
            <v>0</v>
          </cell>
          <cell r="AB75">
            <v>305684.40999999997</v>
          </cell>
          <cell r="AC75">
            <v>0</v>
          </cell>
          <cell r="AD75" t="str">
            <v>-</v>
          </cell>
        </row>
        <row r="76">
          <cell r="A76" t="str">
            <v>Consell Comarcal de l'Alt Penedès</v>
          </cell>
          <cell r="B76" t="str">
            <v>P5800013D</v>
          </cell>
          <cell r="C76">
            <v>20357</v>
          </cell>
          <cell r="D76">
            <v>12879</v>
          </cell>
          <cell r="E76">
            <v>9.968482289089857E-3</v>
          </cell>
          <cell r="F76">
            <v>189.8</v>
          </cell>
          <cell r="G76">
            <v>5.268703898840885E-3</v>
          </cell>
          <cell r="H76">
            <v>4.3471307859435839E-3</v>
          </cell>
          <cell r="I76">
            <v>9.8687974661989582E-3</v>
          </cell>
          <cell r="J76">
            <v>4.3471307859435838E-5</v>
          </cell>
          <cell r="K76">
            <v>9.9122687740583939E-3</v>
          </cell>
          <cell r="L76">
            <v>242122.61</v>
          </cell>
          <cell r="M76">
            <v>262122.61</v>
          </cell>
          <cell r="N76">
            <v>20000</v>
          </cell>
          <cell r="O76" t="str">
            <v>-</v>
          </cell>
          <cell r="P76">
            <v>20000</v>
          </cell>
          <cell r="Q76">
            <v>259500.59</v>
          </cell>
          <cell r="R76">
            <v>0.13110099999999947</v>
          </cell>
          <cell r="S76">
            <v>45432</v>
          </cell>
          <cell r="T76">
            <v>259500.59</v>
          </cell>
          <cell r="U76">
            <v>0</v>
          </cell>
          <cell r="V76">
            <v>0</v>
          </cell>
          <cell r="W76">
            <v>262122.61</v>
          </cell>
          <cell r="X76">
            <v>0</v>
          </cell>
          <cell r="Y76">
            <v>259500.59</v>
          </cell>
          <cell r="Z76">
            <v>242122.61</v>
          </cell>
          <cell r="AA76">
            <v>17377.98</v>
          </cell>
          <cell r="AB76">
            <v>242122.61</v>
          </cell>
          <cell r="AC76">
            <v>17337.900000000001</v>
          </cell>
          <cell r="AD76">
            <v>0.13310500000000025</v>
          </cell>
        </row>
        <row r="77">
          <cell r="A77" t="str">
            <v>Consell Comarcal de l'Alt Urgell</v>
          </cell>
          <cell r="B77" t="str">
            <v>P7500006G</v>
          </cell>
          <cell r="C77">
            <v>3018</v>
          </cell>
          <cell r="D77">
            <v>3018</v>
          </cell>
          <cell r="E77">
            <v>2.3359639372989506E-3</v>
          </cell>
          <cell r="F77">
            <v>14.3</v>
          </cell>
          <cell r="G77">
            <v>6.9930069930069921E-2</v>
          </cell>
          <cell r="H77">
            <v>5.7698281340705745E-2</v>
          </cell>
          <cell r="I77">
            <v>2.312604297925961E-3</v>
          </cell>
          <cell r="J77">
            <v>5.769828134070575E-4</v>
          </cell>
          <cell r="K77">
            <v>2.8895871113330186E-3</v>
          </cell>
          <cell r="L77">
            <v>70582.67</v>
          </cell>
          <cell r="M77">
            <v>70582.67</v>
          </cell>
          <cell r="N77">
            <v>0</v>
          </cell>
          <cell r="O77" t="str">
            <v>-</v>
          </cell>
          <cell r="P77" t="str">
            <v>-</v>
          </cell>
          <cell r="Q77">
            <v>70582.67</v>
          </cell>
          <cell r="R77" t="str">
            <v>-</v>
          </cell>
          <cell r="S77">
            <v>45419</v>
          </cell>
          <cell r="T77">
            <v>70582.67</v>
          </cell>
          <cell r="U77">
            <v>0</v>
          </cell>
          <cell r="V77">
            <v>0</v>
          </cell>
          <cell r="W77">
            <v>70582.67</v>
          </cell>
          <cell r="X77">
            <v>0</v>
          </cell>
          <cell r="Y77">
            <v>70582.67</v>
          </cell>
          <cell r="Z77">
            <v>70582.67</v>
          </cell>
          <cell r="AA77">
            <v>0</v>
          </cell>
          <cell r="AB77">
            <v>70582.67</v>
          </cell>
          <cell r="AC77">
            <v>0</v>
          </cell>
          <cell r="AD77" t="str">
            <v>-</v>
          </cell>
        </row>
        <row r="78">
          <cell r="A78" t="str">
            <v>Consell Comarcal de l'Alta Ribagorça</v>
          </cell>
          <cell r="B78" t="str">
            <v>P7500013C</v>
          </cell>
          <cell r="C78">
            <v>566</v>
          </cell>
          <cell r="D78">
            <v>566</v>
          </cell>
          <cell r="E78">
            <v>4.3808998956633736E-4</v>
          </cell>
          <cell r="F78">
            <v>9.4</v>
          </cell>
          <cell r="G78">
            <v>0.10638297872340426</v>
          </cell>
          <cell r="H78">
            <v>8.7775045018307699E-2</v>
          </cell>
          <cell r="I78">
            <v>4.3370908967067399E-4</v>
          </cell>
          <cell r="J78">
            <v>8.7775045018307696E-4</v>
          </cell>
          <cell r="K78">
            <v>1.311459539853751E-3</v>
          </cell>
          <cell r="L78">
            <v>32034.44</v>
          </cell>
          <cell r="M78">
            <v>32034.44</v>
          </cell>
          <cell r="N78">
            <v>0</v>
          </cell>
          <cell r="O78" t="str">
            <v>-</v>
          </cell>
          <cell r="P78" t="str">
            <v>-</v>
          </cell>
          <cell r="Q78">
            <v>32034.44</v>
          </cell>
          <cell r="R78" t="str">
            <v>-</v>
          </cell>
          <cell r="S78">
            <v>45433</v>
          </cell>
          <cell r="T78">
            <v>32034.44</v>
          </cell>
          <cell r="U78">
            <v>0</v>
          </cell>
          <cell r="V78">
            <v>32034.44</v>
          </cell>
          <cell r="W78">
            <v>0</v>
          </cell>
          <cell r="X78">
            <v>32034.44</v>
          </cell>
          <cell r="Y78">
            <v>0</v>
          </cell>
          <cell r="Z78">
            <v>32034.44</v>
          </cell>
          <cell r="AA78">
            <v>0</v>
          </cell>
          <cell r="AB78">
            <v>32034.44</v>
          </cell>
          <cell r="AC78">
            <v>0</v>
          </cell>
          <cell r="AD78" t="str">
            <v>-</v>
          </cell>
        </row>
        <row r="79">
          <cell r="A79" t="str">
            <v>Consell Comarcal de l'Anoia</v>
          </cell>
          <cell r="B79" t="str">
            <v>P5800006H</v>
          </cell>
          <cell r="C79">
            <v>22567</v>
          </cell>
          <cell r="D79">
            <v>15347</v>
          </cell>
          <cell r="E79">
            <v>1.1878740406138833E-2</v>
          </cell>
          <cell r="F79">
            <v>146.30000000000001</v>
          </cell>
          <cell r="G79">
            <v>6.8352699931647299E-3</v>
          </cell>
          <cell r="H79">
            <v>5.6396816348058256E-3</v>
          </cell>
          <cell r="I79">
            <v>1.1759953002077444E-2</v>
          </cell>
          <cell r="J79">
            <v>5.6396816348058258E-5</v>
          </cell>
          <cell r="K79">
            <v>1.1816349818425503E-2</v>
          </cell>
          <cell r="L79">
            <v>288632.75</v>
          </cell>
          <cell r="M79">
            <v>288632.75</v>
          </cell>
          <cell r="N79">
            <v>0</v>
          </cell>
          <cell r="O79" t="str">
            <v>-</v>
          </cell>
          <cell r="P79" t="str">
            <v>-</v>
          </cell>
          <cell r="Q79">
            <v>288632.75</v>
          </cell>
          <cell r="R79" t="str">
            <v>-</v>
          </cell>
          <cell r="S79">
            <v>45428</v>
          </cell>
          <cell r="T79">
            <v>288632.75</v>
          </cell>
          <cell r="U79">
            <v>0</v>
          </cell>
          <cell r="V79">
            <v>0</v>
          </cell>
          <cell r="W79">
            <v>288632.75</v>
          </cell>
          <cell r="X79">
            <v>0</v>
          </cell>
          <cell r="Y79">
            <v>288632.75</v>
          </cell>
          <cell r="Z79">
            <v>288632.75</v>
          </cell>
          <cell r="AA79">
            <v>0</v>
          </cell>
          <cell r="AB79">
            <v>288632.75</v>
          </cell>
          <cell r="AC79">
            <v>0</v>
          </cell>
          <cell r="AD79" t="str">
            <v>-</v>
          </cell>
        </row>
        <row r="80">
          <cell r="A80" t="str">
            <v>Conselh Generau d'Aran</v>
          </cell>
          <cell r="B80" t="str">
            <v>P7500011G</v>
          </cell>
          <cell r="C80">
            <v>1526</v>
          </cell>
          <cell r="D80">
            <v>1526</v>
          </cell>
          <cell r="E80">
            <v>1.1811401485481109E-3</v>
          </cell>
          <cell r="F80">
            <v>16.600000000000001</v>
          </cell>
          <cell r="G80">
            <v>6.0240963855421679E-2</v>
          </cell>
          <cell r="H80">
            <v>4.9703941154945315E-2</v>
          </cell>
          <cell r="I80">
            <v>1.1693287470626297E-3</v>
          </cell>
          <cell r="J80">
            <v>4.9703941154945316E-4</v>
          </cell>
          <cell r="K80">
            <v>1.6663681586120828E-3</v>
          </cell>
          <cell r="L80">
            <v>40703.64</v>
          </cell>
          <cell r="M80">
            <v>96245.440000000002</v>
          </cell>
          <cell r="N80">
            <v>55541.8</v>
          </cell>
          <cell r="O80" t="str">
            <v>-</v>
          </cell>
          <cell r="P80">
            <v>55541.8</v>
          </cell>
          <cell r="Q80">
            <v>88963.87</v>
          </cell>
          <cell r="R80">
            <v>0.13110072053840538</v>
          </cell>
          <cell r="S80">
            <v>45415</v>
          </cell>
          <cell r="T80">
            <v>88963.87</v>
          </cell>
          <cell r="U80">
            <v>0</v>
          </cell>
          <cell r="V80">
            <v>40703.64</v>
          </cell>
          <cell r="W80">
            <v>55541.8</v>
          </cell>
          <cell r="X80">
            <v>40703.64</v>
          </cell>
          <cell r="Y80">
            <v>48260.23</v>
          </cell>
          <cell r="Z80">
            <v>40703.64</v>
          </cell>
          <cell r="AA80">
            <v>48260.23</v>
          </cell>
          <cell r="AB80">
            <v>40703.64</v>
          </cell>
          <cell r="AC80">
            <v>48148.92</v>
          </cell>
          <cell r="AD80">
            <v>0.13310479674767484</v>
          </cell>
        </row>
        <row r="81">
          <cell r="A81" t="str">
            <v>Consell Comarcal del Bages</v>
          </cell>
          <cell r="B81" t="str">
            <v>P5800009B</v>
          </cell>
          <cell r="C81">
            <v>31294</v>
          </cell>
          <cell r="D81">
            <v>17438</v>
          </cell>
          <cell r="E81">
            <v>1.3497196533671008E-2</v>
          </cell>
          <cell r="F81">
            <v>167.8</v>
          </cell>
          <cell r="G81">
            <v>5.9594755661501785E-3</v>
          </cell>
          <cell r="H81">
            <v>4.9170764193807647E-3</v>
          </cell>
          <cell r="I81">
            <v>1.3362224568334297E-2</v>
          </cell>
          <cell r="J81">
            <v>4.9170764193807645E-5</v>
          </cell>
          <cell r="K81">
            <v>1.3411395332528105E-2</v>
          </cell>
          <cell r="L81">
            <v>327594.21999999997</v>
          </cell>
          <cell r="M81">
            <v>327594.21999999997</v>
          </cell>
          <cell r="N81">
            <v>0</v>
          </cell>
          <cell r="O81" t="str">
            <v>-</v>
          </cell>
          <cell r="P81" t="str">
            <v>-</v>
          </cell>
          <cell r="Q81">
            <v>327594.21999999997</v>
          </cell>
          <cell r="R81" t="str">
            <v>-</v>
          </cell>
          <cell r="S81">
            <v>45433</v>
          </cell>
          <cell r="T81">
            <v>327594.21999999997</v>
          </cell>
          <cell r="U81">
            <v>0</v>
          </cell>
          <cell r="V81">
            <v>0</v>
          </cell>
          <cell r="W81">
            <v>327594.21999999997</v>
          </cell>
          <cell r="X81">
            <v>0</v>
          </cell>
          <cell r="Y81">
            <v>327594.21999999997</v>
          </cell>
          <cell r="Z81">
            <v>327594.21999999997</v>
          </cell>
          <cell r="AA81">
            <v>0</v>
          </cell>
          <cell r="AB81">
            <v>327594.21999999997</v>
          </cell>
          <cell r="AC81">
            <v>0</v>
          </cell>
          <cell r="AD81" t="str">
            <v>-</v>
          </cell>
        </row>
        <row r="82">
          <cell r="A82" t="str">
            <v>Consell Comarcal del Baix Camp</v>
          </cell>
          <cell r="B82" t="str">
            <v>P9300003B</v>
          </cell>
          <cell r="C82">
            <v>36373</v>
          </cell>
          <cell r="D82">
            <v>9865</v>
          </cell>
          <cell r="E82">
            <v>7.6356143941199968E-3</v>
          </cell>
          <cell r="F82">
            <v>289.2</v>
          </cell>
          <cell r="G82">
            <v>3.4578146611341635E-3</v>
          </cell>
          <cell r="H82">
            <v>2.8529924729325464E-3</v>
          </cell>
          <cell r="I82">
            <v>7.5592582501787971E-3</v>
          </cell>
          <cell r="J82">
            <v>2.8529924729325463E-5</v>
          </cell>
          <cell r="K82">
            <v>7.5877881749081225E-3</v>
          </cell>
          <cell r="L82">
            <v>185343.55</v>
          </cell>
          <cell r="M82">
            <v>191079.02</v>
          </cell>
          <cell r="N82">
            <v>5735.4700000000012</v>
          </cell>
          <cell r="O82" t="str">
            <v>-</v>
          </cell>
          <cell r="P82">
            <v>5735.4700000000012</v>
          </cell>
          <cell r="Q82">
            <v>190327.1</v>
          </cell>
          <cell r="R82">
            <v>0.1310999796006227</v>
          </cell>
          <cell r="S82">
            <v>45432</v>
          </cell>
          <cell r="T82">
            <v>190327.1</v>
          </cell>
          <cell r="U82">
            <v>0</v>
          </cell>
          <cell r="V82">
            <v>0</v>
          </cell>
          <cell r="W82">
            <v>191079.02</v>
          </cell>
          <cell r="X82">
            <v>0</v>
          </cell>
          <cell r="Y82">
            <v>190327.1</v>
          </cell>
          <cell r="Z82">
            <v>185343.55</v>
          </cell>
          <cell r="AA82">
            <v>4983.55</v>
          </cell>
          <cell r="AB82">
            <v>185343.55</v>
          </cell>
          <cell r="AC82">
            <v>4972.05</v>
          </cell>
          <cell r="AD82">
            <v>0.13310504631704334</v>
          </cell>
        </row>
        <row r="83">
          <cell r="A83" t="str">
            <v>Consell Comarcal del Baix Ebre</v>
          </cell>
          <cell r="B83" t="str">
            <v>P9300004J</v>
          </cell>
          <cell r="C83">
            <v>12919</v>
          </cell>
          <cell r="D83">
            <v>6932</v>
          </cell>
          <cell r="E83">
            <v>5.3654413563142232E-3</v>
          </cell>
          <cell r="F83">
            <v>81.099999999999994</v>
          </cell>
          <cell r="G83">
            <v>1.2330456226880395E-2</v>
          </cell>
          <cell r="H83">
            <v>1.0173679693860571E-2</v>
          </cell>
          <cell r="I83">
            <v>5.311786942751081E-3</v>
          </cell>
          <cell r="J83">
            <v>1.0173679693860571E-4</v>
          </cell>
          <cell r="K83">
            <v>5.4135237396896871E-3</v>
          </cell>
          <cell r="L83">
            <v>132233.75</v>
          </cell>
          <cell r="M83">
            <v>132233.75</v>
          </cell>
          <cell r="N83">
            <v>0</v>
          </cell>
          <cell r="O83" t="str">
            <v>-</v>
          </cell>
          <cell r="P83" t="str">
            <v>-</v>
          </cell>
          <cell r="Q83">
            <v>132233.75</v>
          </cell>
          <cell r="R83" t="str">
            <v>-</v>
          </cell>
          <cell r="S83">
            <v>45406</v>
          </cell>
          <cell r="T83">
            <v>132233.75</v>
          </cell>
          <cell r="U83">
            <v>0</v>
          </cell>
          <cell r="V83">
            <v>0</v>
          </cell>
          <cell r="W83">
            <v>132233.75</v>
          </cell>
          <cell r="X83">
            <v>0</v>
          </cell>
          <cell r="Y83">
            <v>132233.75</v>
          </cell>
          <cell r="Z83">
            <v>132233.75</v>
          </cell>
          <cell r="AA83">
            <v>0</v>
          </cell>
          <cell r="AB83">
            <v>132233.75</v>
          </cell>
          <cell r="AC83">
            <v>0</v>
          </cell>
          <cell r="AD83" t="str">
            <v>-</v>
          </cell>
        </row>
        <row r="84">
          <cell r="A84" t="str">
            <v>Consell Comarcal del Baix Empordà</v>
          </cell>
          <cell r="B84" t="str">
            <v>P6700009A</v>
          </cell>
          <cell r="C84">
            <v>23345</v>
          </cell>
          <cell r="D84">
            <v>15218</v>
          </cell>
          <cell r="E84">
            <v>1.1778893041025657E-2</v>
          </cell>
          <cell r="F84">
            <v>201.4</v>
          </cell>
          <cell r="G84">
            <v>4.9652432969215492E-3</v>
          </cell>
          <cell r="H84">
            <v>4.0967498667929111E-3</v>
          </cell>
          <cell r="I84">
            <v>1.1661104110615401E-2</v>
          </cell>
          <cell r="J84">
            <v>4.0967498667929109E-5</v>
          </cell>
          <cell r="K84">
            <v>1.170207160928333E-2</v>
          </cell>
          <cell r="L84">
            <v>285841.33</v>
          </cell>
          <cell r="M84">
            <v>314337.44</v>
          </cell>
          <cell r="N84">
            <v>28496.109999999986</v>
          </cell>
          <cell r="O84" t="str">
            <v>-</v>
          </cell>
          <cell r="P84">
            <v>28496.109999999986</v>
          </cell>
          <cell r="Q84">
            <v>310601.58</v>
          </cell>
          <cell r="R84">
            <v>0.13110070111323924</v>
          </cell>
          <cell r="S84">
            <v>45429</v>
          </cell>
          <cell r="T84">
            <v>310601.58</v>
          </cell>
          <cell r="U84">
            <v>0</v>
          </cell>
          <cell r="V84">
            <v>0</v>
          </cell>
          <cell r="W84">
            <v>314337.44</v>
          </cell>
          <cell r="X84">
            <v>0</v>
          </cell>
          <cell r="Y84">
            <v>310601.58</v>
          </cell>
          <cell r="Z84">
            <v>285841.33</v>
          </cell>
          <cell r="AA84">
            <v>24760.25</v>
          </cell>
          <cell r="AB84">
            <v>285841.33</v>
          </cell>
          <cell r="AC84">
            <v>24703.14</v>
          </cell>
          <cell r="AD84">
            <v>0.13310483430896269</v>
          </cell>
        </row>
        <row r="85">
          <cell r="A85" t="str">
            <v>Consell Comarcal del Baix Llobregat</v>
          </cell>
          <cell r="B85" t="str">
            <v>P5800011H</v>
          </cell>
          <cell r="C85">
            <v>143654</v>
          </cell>
          <cell r="D85">
            <v>24768</v>
          </cell>
          <cell r="E85">
            <v>1.9170694101729759E-2</v>
          </cell>
          <cell r="F85">
            <v>1729.6</v>
          </cell>
          <cell r="G85">
            <v>5.7816836262719704E-4</v>
          </cell>
          <cell r="H85">
            <v>4.770382881429766E-4</v>
          </cell>
          <cell r="I85">
            <v>1.897898716071246E-2</v>
          </cell>
          <cell r="J85">
            <v>4.770382881429766E-6</v>
          </cell>
          <cell r="K85">
            <v>1.8983757543593889E-2</v>
          </cell>
          <cell r="L85">
            <v>463707.85</v>
          </cell>
          <cell r="M85">
            <v>463707.85</v>
          </cell>
          <cell r="N85">
            <v>0</v>
          </cell>
          <cell r="O85" t="str">
            <v>-</v>
          </cell>
          <cell r="P85" t="str">
            <v>-</v>
          </cell>
          <cell r="Q85">
            <v>463707.85</v>
          </cell>
          <cell r="R85" t="str">
            <v>-</v>
          </cell>
          <cell r="S85">
            <v>45434</v>
          </cell>
          <cell r="T85">
            <v>0</v>
          </cell>
          <cell r="U85">
            <v>463707.85</v>
          </cell>
          <cell r="V85">
            <v>0</v>
          </cell>
          <cell r="W85">
            <v>463707.85</v>
          </cell>
          <cell r="X85">
            <v>0</v>
          </cell>
          <cell r="Y85">
            <v>463707.85</v>
          </cell>
          <cell r="Z85">
            <v>463707.85</v>
          </cell>
          <cell r="AA85">
            <v>0</v>
          </cell>
          <cell r="AB85">
            <v>463707.85</v>
          </cell>
          <cell r="AC85">
            <v>0</v>
          </cell>
          <cell r="AD85" t="str">
            <v>-</v>
          </cell>
        </row>
        <row r="86">
          <cell r="A86" t="str">
            <v>Consell Comarcal del Baix Penedès</v>
          </cell>
          <cell r="B86" t="str">
            <v>P9300006E</v>
          </cell>
          <cell r="C86">
            <v>19687</v>
          </cell>
          <cell r="D86">
            <v>7963</v>
          </cell>
          <cell r="E86">
            <v>6.1634462666373575E-3</v>
          </cell>
          <cell r="F86">
            <v>390.3</v>
          </cell>
          <cell r="G86">
            <v>2.5621316935690495E-3</v>
          </cell>
          <cell r="H86">
            <v>2.1139775126110486E-3</v>
          </cell>
          <cell r="I86">
            <v>6.1018118039709839E-3</v>
          </cell>
          <cell r="J86">
            <v>2.1139775126110485E-5</v>
          </cell>
          <cell r="K86">
            <v>6.1229515790970947E-3</v>
          </cell>
          <cell r="L86">
            <v>149562.63</v>
          </cell>
          <cell r="M86">
            <v>165000</v>
          </cell>
          <cell r="N86">
            <v>15437.369999999995</v>
          </cell>
          <cell r="O86" t="str">
            <v>-</v>
          </cell>
          <cell r="P86">
            <v>15437.369999999995</v>
          </cell>
          <cell r="Q86">
            <v>162976.15</v>
          </cell>
          <cell r="R86">
            <v>0.13110069914758837</v>
          </cell>
          <cell r="S86">
            <v>45433</v>
          </cell>
          <cell r="T86">
            <v>162976.15</v>
          </cell>
          <cell r="U86">
            <v>0</v>
          </cell>
          <cell r="V86">
            <v>0</v>
          </cell>
          <cell r="W86">
            <v>165000</v>
          </cell>
          <cell r="X86">
            <v>0</v>
          </cell>
          <cell r="Y86">
            <v>162976.15</v>
          </cell>
          <cell r="Z86">
            <v>149562.63</v>
          </cell>
          <cell r="AA86">
            <v>13413.52</v>
          </cell>
          <cell r="AB86">
            <v>149562.63</v>
          </cell>
          <cell r="AC86">
            <v>13382.58</v>
          </cell>
          <cell r="AD86">
            <v>0.13310492655160877</v>
          </cell>
        </row>
        <row r="87">
          <cell r="A87" t="str">
            <v>Consell Comarcal del Berguedà</v>
          </cell>
          <cell r="B87" t="str">
            <v>P0800015J</v>
          </cell>
          <cell r="C87">
            <v>5940</v>
          </cell>
          <cell r="D87">
            <v>5940</v>
          </cell>
          <cell r="E87">
            <v>4.5976228586997242E-3</v>
          </cell>
          <cell r="F87">
            <v>34.299999999999997</v>
          </cell>
          <cell r="G87">
            <v>2.915451895043732E-2</v>
          </cell>
          <cell r="H87">
            <v>2.4054968605600361E-2</v>
          </cell>
          <cell r="I87">
            <v>4.5516466301127271E-3</v>
          </cell>
          <cell r="J87">
            <v>2.4054968605600362E-4</v>
          </cell>
          <cell r="K87">
            <v>4.7921963161687304E-3</v>
          </cell>
          <cell r="L87">
            <v>117056.86</v>
          </cell>
          <cell r="M87">
            <v>117491.04</v>
          </cell>
          <cell r="N87">
            <v>434.17999999999302</v>
          </cell>
          <cell r="O87" t="str">
            <v>-</v>
          </cell>
          <cell r="P87">
            <v>434.17999999999302</v>
          </cell>
          <cell r="Q87">
            <v>117434.12</v>
          </cell>
          <cell r="R87">
            <v>0.13109770141415811</v>
          </cell>
          <cell r="S87">
            <v>45434</v>
          </cell>
          <cell r="T87">
            <v>0</v>
          </cell>
          <cell r="U87">
            <v>117434.12</v>
          </cell>
          <cell r="V87">
            <v>117491.04</v>
          </cell>
          <cell r="W87">
            <v>0</v>
          </cell>
          <cell r="X87">
            <v>117434.12</v>
          </cell>
          <cell r="Y87">
            <v>0</v>
          </cell>
          <cell r="Z87">
            <v>117056.86</v>
          </cell>
          <cell r="AA87">
            <v>377.26</v>
          </cell>
          <cell r="AB87">
            <v>117056.86</v>
          </cell>
          <cell r="AC87">
            <v>376.39</v>
          </cell>
          <cell r="AD87">
            <v>0.13310147864939548</v>
          </cell>
        </row>
        <row r="88">
          <cell r="A88" t="str">
            <v>Consell Comarcal de la Cerdanya</v>
          </cell>
          <cell r="B88" t="str">
            <v>P1700016G</v>
          </cell>
          <cell r="C88">
            <v>3010</v>
          </cell>
          <cell r="D88">
            <v>3010</v>
          </cell>
          <cell r="E88">
            <v>2.3297718526407692E-3</v>
          </cell>
          <cell r="F88">
            <v>36.4</v>
          </cell>
          <cell r="G88">
            <v>2.7472527472527472E-2</v>
          </cell>
          <cell r="H88">
            <v>2.2667181955277262E-2</v>
          </cell>
          <cell r="I88">
            <v>2.3064741341143613E-3</v>
          </cell>
          <cell r="J88">
            <v>2.2667181955277261E-4</v>
          </cell>
          <cell r="K88">
            <v>2.5331459536671341E-3</v>
          </cell>
          <cell r="L88">
            <v>61876.04</v>
          </cell>
          <cell r="M88">
            <v>76876.06</v>
          </cell>
          <cell r="N88">
            <v>15000.019999999997</v>
          </cell>
          <cell r="O88" t="str">
            <v>-</v>
          </cell>
          <cell r="P88">
            <v>15000.019999999997</v>
          </cell>
          <cell r="Q88">
            <v>74909.55</v>
          </cell>
          <cell r="R88">
            <v>0.13110049186601047</v>
          </cell>
          <cell r="S88">
            <v>45434</v>
          </cell>
          <cell r="T88">
            <v>0</v>
          </cell>
          <cell r="U88">
            <v>74909.55</v>
          </cell>
          <cell r="V88">
            <v>0</v>
          </cell>
          <cell r="W88">
            <v>76876.06</v>
          </cell>
          <cell r="X88">
            <v>0</v>
          </cell>
          <cell r="Y88">
            <v>74909.55</v>
          </cell>
          <cell r="Z88">
            <v>61876.04</v>
          </cell>
          <cell r="AA88">
            <v>13033.51</v>
          </cell>
          <cell r="AB88">
            <v>61876.04</v>
          </cell>
          <cell r="AC88">
            <v>13003.45</v>
          </cell>
          <cell r="AD88">
            <v>0.13310448919401396</v>
          </cell>
        </row>
        <row r="89">
          <cell r="A89" t="str">
            <v>Consell Comarcal de la Conca de Barberà</v>
          </cell>
          <cell r="B89" t="str">
            <v>P9300007C</v>
          </cell>
          <cell r="C89">
            <v>3108</v>
          </cell>
          <cell r="D89">
            <v>3108</v>
          </cell>
          <cell r="E89">
            <v>2.4056248897034922E-3</v>
          </cell>
          <cell r="F89">
            <v>31.5</v>
          </cell>
          <cell r="G89">
            <v>3.1746031746031744E-2</v>
          </cell>
          <cell r="H89">
            <v>2.6193188037209277E-2</v>
          </cell>
          <cell r="I89">
            <v>2.3815686408064571E-3</v>
          </cell>
          <cell r="J89">
            <v>2.619318803720928E-4</v>
          </cell>
          <cell r="K89">
            <v>2.64350052117855E-3</v>
          </cell>
          <cell r="L89">
            <v>64571.62</v>
          </cell>
          <cell r="M89">
            <v>64571.62</v>
          </cell>
          <cell r="N89">
            <v>0</v>
          </cell>
          <cell r="O89" t="str">
            <v>-</v>
          </cell>
          <cell r="P89" t="str">
            <v>-</v>
          </cell>
          <cell r="Q89">
            <v>64571.62</v>
          </cell>
          <cell r="R89" t="str">
            <v>-</v>
          </cell>
          <cell r="S89">
            <v>45433</v>
          </cell>
          <cell r="T89">
            <v>64571.62</v>
          </cell>
          <cell r="U89">
            <v>0</v>
          </cell>
          <cell r="V89">
            <v>0</v>
          </cell>
          <cell r="W89">
            <v>64571.62</v>
          </cell>
          <cell r="X89">
            <v>0</v>
          </cell>
          <cell r="Y89">
            <v>64571.62</v>
          </cell>
          <cell r="Z89">
            <v>64571.62</v>
          </cell>
          <cell r="AA89">
            <v>0</v>
          </cell>
          <cell r="AB89">
            <v>64571.62</v>
          </cell>
          <cell r="AC89">
            <v>0</v>
          </cell>
          <cell r="AD89" t="str">
            <v>-</v>
          </cell>
        </row>
        <row r="90">
          <cell r="A90" t="str">
            <v>Consell Comarcal del Garraf</v>
          </cell>
          <cell r="B90" t="str">
            <v>P5800020I</v>
          </cell>
          <cell r="C90">
            <v>25783</v>
          </cell>
          <cell r="D90">
            <v>4622</v>
          </cell>
          <cell r="E90">
            <v>3.5774769112643309E-3</v>
          </cell>
          <cell r="F90">
            <v>859.6</v>
          </cell>
          <cell r="G90">
            <v>1.1633317822242904E-3</v>
          </cell>
          <cell r="H90">
            <v>9.59848095826073E-4</v>
          </cell>
          <cell r="I90">
            <v>3.5417021421516874E-3</v>
          </cell>
          <cell r="J90">
            <v>9.5984809582607297E-6</v>
          </cell>
          <cell r="K90">
            <v>3.551300623109948E-3</v>
          </cell>
          <cell r="L90">
            <v>86746.05</v>
          </cell>
          <cell r="M90">
            <v>131905</v>
          </cell>
          <cell r="N90">
            <v>45158.95</v>
          </cell>
          <cell r="O90" t="str">
            <v>-</v>
          </cell>
          <cell r="P90">
            <v>45158.95</v>
          </cell>
          <cell r="Q90">
            <v>125984.63</v>
          </cell>
          <cell r="R90">
            <v>0.13110070096846793</v>
          </cell>
          <cell r="S90">
            <v>45429</v>
          </cell>
          <cell r="T90">
            <v>125984.63</v>
          </cell>
          <cell r="U90">
            <v>0</v>
          </cell>
          <cell r="V90">
            <v>0</v>
          </cell>
          <cell r="W90">
            <v>131905</v>
          </cell>
          <cell r="X90">
            <v>0</v>
          </cell>
          <cell r="Y90">
            <v>125984.63</v>
          </cell>
          <cell r="Z90">
            <v>86746.05</v>
          </cell>
          <cell r="AA90">
            <v>39238.58</v>
          </cell>
          <cell r="AB90">
            <v>86746.05</v>
          </cell>
          <cell r="AC90">
            <v>39148.080000000002</v>
          </cell>
          <cell r="AD90">
            <v>0.13310473339171958</v>
          </cell>
        </row>
        <row r="91">
          <cell r="A91" t="str">
            <v>Consell Comarcal de les Garrigues</v>
          </cell>
          <cell r="B91" t="str">
            <v>P7500004B</v>
          </cell>
          <cell r="C91">
            <v>2775</v>
          </cell>
          <cell r="D91">
            <v>2775</v>
          </cell>
          <cell r="E91">
            <v>2.1478793658066893E-3</v>
          </cell>
          <cell r="F91">
            <v>23.7</v>
          </cell>
          <cell r="G91">
            <v>4.2194092827004218E-2</v>
          </cell>
          <cell r="H91">
            <v>3.481373093553132E-2</v>
          </cell>
          <cell r="I91">
            <v>2.1264005721486224E-3</v>
          </cell>
          <cell r="J91">
            <v>3.4813730935531322E-4</v>
          </cell>
          <cell r="K91">
            <v>2.4745378815039356E-3</v>
          </cell>
          <cell r="L91">
            <v>60444.44</v>
          </cell>
          <cell r="M91">
            <v>60444.44</v>
          </cell>
          <cell r="N91">
            <v>0</v>
          </cell>
          <cell r="O91" t="str">
            <v>-</v>
          </cell>
          <cell r="P91" t="str">
            <v>-</v>
          </cell>
          <cell r="Q91">
            <v>60444.44</v>
          </cell>
          <cell r="R91" t="str">
            <v>-</v>
          </cell>
          <cell r="S91">
            <v>45408</v>
          </cell>
          <cell r="T91">
            <v>60444.44</v>
          </cell>
          <cell r="U91">
            <v>0</v>
          </cell>
          <cell r="V91">
            <v>0</v>
          </cell>
          <cell r="W91">
            <v>60444.44</v>
          </cell>
          <cell r="X91">
            <v>0</v>
          </cell>
          <cell r="Y91">
            <v>60444.44</v>
          </cell>
          <cell r="Z91">
            <v>60444.44</v>
          </cell>
          <cell r="AA91">
            <v>0</v>
          </cell>
          <cell r="AB91">
            <v>60444.44</v>
          </cell>
          <cell r="AC91">
            <v>0</v>
          </cell>
          <cell r="AD91" t="str">
            <v>-</v>
          </cell>
        </row>
        <row r="92">
          <cell r="A92" t="str">
            <v>Consell Comarcal de la Garrotxa</v>
          </cell>
          <cell r="B92" t="str">
            <v>P6700007E</v>
          </cell>
          <cell r="C92">
            <v>10075</v>
          </cell>
          <cell r="D92">
            <v>3896</v>
          </cell>
          <cell r="E92">
            <v>3.0155452285343647E-3</v>
          </cell>
          <cell r="F92">
            <v>83.5</v>
          </cell>
          <cell r="G92">
            <v>1.1976047904191617E-2</v>
          </cell>
          <cell r="H92">
            <v>9.8812625529591906E-3</v>
          </cell>
          <cell r="I92">
            <v>2.985389776249021E-3</v>
          </cell>
          <cell r="J92">
            <v>9.8812625529591912E-5</v>
          </cell>
          <cell r="K92">
            <v>3.0842024017786128E-3</v>
          </cell>
          <cell r="L92">
            <v>75336.45</v>
          </cell>
          <cell r="M92">
            <v>75336.45</v>
          </cell>
          <cell r="N92">
            <v>0</v>
          </cell>
          <cell r="O92" t="str">
            <v>-</v>
          </cell>
          <cell r="P92" t="str">
            <v>-</v>
          </cell>
          <cell r="Q92">
            <v>75336.45</v>
          </cell>
          <cell r="R92" t="str">
            <v>-</v>
          </cell>
          <cell r="S92">
            <v>45433</v>
          </cell>
          <cell r="T92">
            <v>75336.45</v>
          </cell>
          <cell r="U92">
            <v>0</v>
          </cell>
          <cell r="V92">
            <v>0</v>
          </cell>
          <cell r="W92">
            <v>75336.45</v>
          </cell>
          <cell r="X92">
            <v>0</v>
          </cell>
          <cell r="Y92">
            <v>75336.45</v>
          </cell>
          <cell r="Z92">
            <v>75336.45</v>
          </cell>
          <cell r="AA92">
            <v>0</v>
          </cell>
          <cell r="AB92">
            <v>75336.45</v>
          </cell>
          <cell r="AC92">
            <v>0</v>
          </cell>
          <cell r="AD92" t="str">
            <v>-</v>
          </cell>
        </row>
        <row r="93">
          <cell r="A93" t="str">
            <v>Consell Comarcal del Gironès</v>
          </cell>
          <cell r="B93" t="str">
            <v>P6700003D</v>
          </cell>
          <cell r="C93">
            <v>38503</v>
          </cell>
          <cell r="D93">
            <v>12791</v>
          </cell>
          <cell r="E93">
            <v>9.90036935784986E-3</v>
          </cell>
          <cell r="F93">
            <v>350.3</v>
          </cell>
          <cell r="G93">
            <v>2.8546959748786752E-3</v>
          </cell>
          <cell r="H93">
            <v>2.3553680364604402E-3</v>
          </cell>
          <cell r="I93">
            <v>9.8013656642713613E-3</v>
          </cell>
          <cell r="J93">
            <v>2.3553680364604404E-5</v>
          </cell>
          <cell r="K93">
            <v>9.8249193446359653E-3</v>
          </cell>
          <cell r="L93">
            <v>239988.96</v>
          </cell>
          <cell r="M93">
            <v>239988.96</v>
          </cell>
          <cell r="N93">
            <v>0</v>
          </cell>
          <cell r="O93" t="str">
            <v>-</v>
          </cell>
          <cell r="P93" t="str">
            <v>-</v>
          </cell>
          <cell r="Q93">
            <v>239988.96</v>
          </cell>
          <cell r="R93" t="str">
            <v>-</v>
          </cell>
          <cell r="S93">
            <v>45432</v>
          </cell>
          <cell r="T93">
            <v>239988.96</v>
          </cell>
          <cell r="U93">
            <v>0</v>
          </cell>
          <cell r="V93">
            <v>46483.62</v>
          </cell>
          <cell r="W93">
            <v>193505.33879999997</v>
          </cell>
          <cell r="X93">
            <v>46483.62</v>
          </cell>
          <cell r="Y93">
            <v>193505.34</v>
          </cell>
          <cell r="Z93">
            <v>239988.96</v>
          </cell>
          <cell r="AA93">
            <v>0</v>
          </cell>
          <cell r="AB93">
            <v>239988.96</v>
          </cell>
          <cell r="AC93">
            <v>0</v>
          </cell>
          <cell r="AD93" t="str">
            <v>-</v>
          </cell>
        </row>
        <row r="94">
          <cell r="A94" t="str">
            <v>Consell Comarcal del Maresme</v>
          </cell>
          <cell r="B94" t="str">
            <v>P5800008D</v>
          </cell>
          <cell r="C94">
            <v>78502</v>
          </cell>
          <cell r="D94">
            <v>39762</v>
          </cell>
          <cell r="E94">
            <v>3.0776208772326334E-2</v>
          </cell>
          <cell r="F94">
            <v>1172.8</v>
          </cell>
          <cell r="G94">
            <v>8.5266030013642568E-4</v>
          </cell>
          <cell r="H94">
            <v>7.0351758456010602E-4</v>
          </cell>
          <cell r="I94">
            <v>3.0468446684603072E-2</v>
          </cell>
          <cell r="J94">
            <v>7.03517584560106E-6</v>
          </cell>
          <cell r="K94">
            <v>3.0475481860448673E-2</v>
          </cell>
          <cell r="L94">
            <v>744411.12</v>
          </cell>
          <cell r="M94">
            <v>874657.47</v>
          </cell>
          <cell r="N94">
            <v>130246.34999999998</v>
          </cell>
          <cell r="O94" t="str">
            <v>-</v>
          </cell>
          <cell r="P94">
            <v>130246.34999999998</v>
          </cell>
          <cell r="Q94">
            <v>857582.07</v>
          </cell>
          <cell r="R94">
            <v>0.13110079476315484</v>
          </cell>
          <cell r="S94">
            <v>45433</v>
          </cell>
          <cell r="T94">
            <v>857582.07</v>
          </cell>
          <cell r="U94">
            <v>0</v>
          </cell>
          <cell r="V94">
            <v>517218.36</v>
          </cell>
          <cell r="W94">
            <v>357439.11</v>
          </cell>
          <cell r="X94">
            <v>517218.36</v>
          </cell>
          <cell r="Y94">
            <v>340363.71</v>
          </cell>
          <cell r="Z94">
            <v>744411.12</v>
          </cell>
          <cell r="AA94">
            <v>113170.95</v>
          </cell>
          <cell r="AB94">
            <v>744411.12</v>
          </cell>
          <cell r="AC94">
            <v>112909.94</v>
          </cell>
          <cell r="AD94">
            <v>0.13310476646754343</v>
          </cell>
        </row>
        <row r="95">
          <cell r="A95" t="str">
            <v>Consell Comarcal del Moianès</v>
          </cell>
          <cell r="B95" t="str">
            <v>P0800317J</v>
          </cell>
          <cell r="C95">
            <v>2332</v>
          </cell>
          <cell r="D95">
            <v>2332</v>
          </cell>
          <cell r="E95">
            <v>1.8049926778598918E-3</v>
          </cell>
          <cell r="F95">
            <v>43.4</v>
          </cell>
          <cell r="G95">
            <v>2.3041474654377881E-2</v>
          </cell>
          <cell r="H95">
            <v>1.9011184865716412E-2</v>
          </cell>
          <cell r="I95">
            <v>1.7869427510812928E-3</v>
          </cell>
          <cell r="J95">
            <v>1.9011184865716412E-4</v>
          </cell>
          <cell r="K95">
            <v>1.977054599738457E-3</v>
          </cell>
          <cell r="L95">
            <v>48292.639999999999</v>
          </cell>
          <cell r="M95">
            <v>48292.639999999999</v>
          </cell>
          <cell r="N95">
            <v>0</v>
          </cell>
          <cell r="O95" t="str">
            <v>-</v>
          </cell>
          <cell r="P95" t="str">
            <v>-</v>
          </cell>
          <cell r="Q95">
            <v>48292.639999999999</v>
          </cell>
          <cell r="R95" t="str">
            <v>-</v>
          </cell>
          <cell r="S95">
            <v>45434</v>
          </cell>
          <cell r="T95">
            <v>0</v>
          </cell>
          <cell r="U95">
            <v>48292.639999999999</v>
          </cell>
          <cell r="V95">
            <v>0</v>
          </cell>
          <cell r="W95">
            <v>48292.639999999999</v>
          </cell>
          <cell r="X95">
            <v>0</v>
          </cell>
          <cell r="Y95">
            <v>48292.639999999999</v>
          </cell>
          <cell r="Z95">
            <v>48292.639999999999</v>
          </cell>
          <cell r="AA95">
            <v>0</v>
          </cell>
          <cell r="AB95">
            <v>48292.639999999999</v>
          </cell>
          <cell r="AC95">
            <v>0</v>
          </cell>
          <cell r="AD95" t="str">
            <v>-</v>
          </cell>
        </row>
        <row r="96">
          <cell r="A96" t="str">
            <v>Consell Comarcal del Montsià</v>
          </cell>
          <cell r="B96" t="str">
            <v>P9300008A</v>
          </cell>
          <cell r="C96">
            <v>11145</v>
          </cell>
          <cell r="D96">
            <v>7225</v>
          </cell>
          <cell r="E96">
            <v>5.5922264569201194E-3</v>
          </cell>
          <cell r="F96">
            <v>95.5</v>
          </cell>
          <cell r="G96">
            <v>1.0471204188481676E-2</v>
          </cell>
          <cell r="H96">
            <v>8.6396379389747889E-3</v>
          </cell>
          <cell r="I96">
            <v>5.5363041923509179E-3</v>
          </cell>
          <cell r="J96">
            <v>8.6396379389747893E-5</v>
          </cell>
          <cell r="K96">
            <v>5.6227005717406657E-3</v>
          </cell>
          <cell r="L96">
            <v>137343.22</v>
          </cell>
          <cell r="M96">
            <v>257426.28</v>
          </cell>
          <cell r="N96">
            <v>120083.06</v>
          </cell>
          <cell r="O96" t="str">
            <v>-</v>
          </cell>
          <cell r="P96">
            <v>120083.06</v>
          </cell>
          <cell r="Q96">
            <v>241683.3</v>
          </cell>
          <cell r="R96">
            <v>0.13110075642642693</v>
          </cell>
          <cell r="S96">
            <v>45428</v>
          </cell>
          <cell r="T96">
            <v>241683.3</v>
          </cell>
          <cell r="U96">
            <v>0</v>
          </cell>
          <cell r="V96">
            <v>126671.64</v>
          </cell>
          <cell r="W96">
            <v>130754.64</v>
          </cell>
          <cell r="X96">
            <v>126671.64</v>
          </cell>
          <cell r="Y96">
            <v>115011.66</v>
          </cell>
          <cell r="Z96">
            <v>137343.22</v>
          </cell>
          <cell r="AA96">
            <v>104340.08</v>
          </cell>
          <cell r="AB96">
            <v>137343.22</v>
          </cell>
          <cell r="AC96">
            <v>104099.43</v>
          </cell>
          <cell r="AD96">
            <v>0.13310478597064401</v>
          </cell>
        </row>
        <row r="97">
          <cell r="A97" t="str">
            <v>Consell Comarcal de la Noguera</v>
          </cell>
          <cell r="B97" t="str">
            <v>P7500005I</v>
          </cell>
          <cell r="C97">
            <v>6374</v>
          </cell>
          <cell r="D97">
            <v>6374</v>
          </cell>
          <cell r="E97">
            <v>4.9335434514060673E-3</v>
          </cell>
          <cell r="F97">
            <v>22.2</v>
          </cell>
          <cell r="G97">
            <v>4.504504504504505E-2</v>
          </cell>
          <cell r="H97">
            <v>3.7166010052796954E-2</v>
          </cell>
          <cell r="I97">
            <v>4.884208016892007E-3</v>
          </cell>
          <cell r="J97">
            <v>3.7166010052796952E-4</v>
          </cell>
          <cell r="K97">
            <v>5.2558681174199769E-3</v>
          </cell>
          <cell r="L97">
            <v>128382.77</v>
          </cell>
          <cell r="M97">
            <v>128382.77</v>
          </cell>
          <cell r="N97">
            <v>0</v>
          </cell>
          <cell r="O97" t="str">
            <v>-</v>
          </cell>
          <cell r="P97" t="str">
            <v>-</v>
          </cell>
          <cell r="Q97">
            <v>128382.77</v>
          </cell>
          <cell r="R97" t="str">
            <v>-</v>
          </cell>
          <cell r="S97">
            <v>45434</v>
          </cell>
          <cell r="T97">
            <v>0</v>
          </cell>
          <cell r="U97">
            <v>128382.77</v>
          </cell>
          <cell r="V97">
            <v>50000</v>
          </cell>
          <cell r="W97">
            <v>78382.77</v>
          </cell>
          <cell r="X97">
            <v>50000</v>
          </cell>
          <cell r="Y97">
            <v>78382.77</v>
          </cell>
          <cell r="Z97">
            <v>128382.77</v>
          </cell>
          <cell r="AA97">
            <v>0</v>
          </cell>
          <cell r="AB97">
            <v>128382.77</v>
          </cell>
          <cell r="AC97">
            <v>0</v>
          </cell>
          <cell r="AD97" t="str">
            <v>-</v>
          </cell>
        </row>
        <row r="98">
          <cell r="A98" t="str">
            <v>Consell Comarcal d'Osona</v>
          </cell>
          <cell r="B98" t="str">
            <v>P5800015I</v>
          </cell>
          <cell r="C98">
            <v>29651</v>
          </cell>
          <cell r="D98">
            <v>16463</v>
          </cell>
          <cell r="E98">
            <v>1.2742536215955145E-2</v>
          </cell>
          <cell r="F98">
            <v>134.5</v>
          </cell>
          <cell r="G98">
            <v>7.4349442379182153E-3</v>
          </cell>
          <cell r="H98">
            <v>6.1344641128036597E-3</v>
          </cell>
          <cell r="I98">
            <v>1.2615110853795594E-2</v>
          </cell>
          <cell r="J98">
            <v>6.1344641128036593E-5</v>
          </cell>
          <cell r="K98">
            <v>1.2676455494923631E-2</v>
          </cell>
          <cell r="L98">
            <v>309642.17</v>
          </cell>
          <cell r="M98">
            <v>359642.17</v>
          </cell>
          <cell r="N98">
            <v>50000</v>
          </cell>
          <cell r="O98" t="str">
            <v>-</v>
          </cell>
          <cell r="P98">
            <v>50000</v>
          </cell>
          <cell r="Q98">
            <v>353087.13</v>
          </cell>
          <cell r="R98">
            <v>0.13110079999999957</v>
          </cell>
          <cell r="S98">
            <v>45428</v>
          </cell>
          <cell r="T98">
            <v>353087.13</v>
          </cell>
          <cell r="U98">
            <v>0</v>
          </cell>
          <cell r="V98">
            <v>0</v>
          </cell>
          <cell r="W98">
            <v>359642.17</v>
          </cell>
          <cell r="X98">
            <v>0</v>
          </cell>
          <cell r="Y98">
            <v>353087.13</v>
          </cell>
          <cell r="Z98">
            <v>309642.17</v>
          </cell>
          <cell r="AA98">
            <v>43444.959999999999</v>
          </cell>
          <cell r="AB98">
            <v>309642.17</v>
          </cell>
          <cell r="AC98">
            <v>43344.76</v>
          </cell>
          <cell r="AD98">
            <v>0.1331047999999998</v>
          </cell>
        </row>
        <row r="99">
          <cell r="A99" t="str">
            <v>Consell Comarcal del Pallars Jussà</v>
          </cell>
          <cell r="B99" t="str">
            <v>P7500014A</v>
          </cell>
          <cell r="C99">
            <v>1805</v>
          </cell>
          <cell r="D99">
            <v>1805</v>
          </cell>
          <cell r="E99">
            <v>1.3970891010021888E-3</v>
          </cell>
          <cell r="F99">
            <v>10</v>
          </cell>
          <cell r="G99">
            <v>0.1</v>
          </cell>
          <cell r="H99">
            <v>8.2508542317209235E-2</v>
          </cell>
          <cell r="I99">
            <v>1.3831182099921669E-3</v>
          </cell>
          <cell r="J99">
            <v>8.2508542317209234E-4</v>
          </cell>
          <cell r="K99">
            <v>2.2082036331642595E-3</v>
          </cell>
          <cell r="L99">
            <v>53938.81</v>
          </cell>
          <cell r="M99">
            <v>63938.81</v>
          </cell>
          <cell r="N99">
            <v>10000</v>
          </cell>
          <cell r="O99" t="str">
            <v>-</v>
          </cell>
          <cell r="P99">
            <v>10000</v>
          </cell>
          <cell r="Q99">
            <v>62627.8</v>
          </cell>
          <cell r="R99">
            <v>0.13110099999999947</v>
          </cell>
          <cell r="S99">
            <v>45429</v>
          </cell>
          <cell r="T99">
            <v>62627.8</v>
          </cell>
          <cell r="U99">
            <v>0</v>
          </cell>
          <cell r="V99">
            <v>0</v>
          </cell>
          <cell r="W99">
            <v>63938.81</v>
          </cell>
          <cell r="X99">
            <v>0</v>
          </cell>
          <cell r="Y99">
            <v>62627.8</v>
          </cell>
          <cell r="Z99">
            <v>53938.81</v>
          </cell>
          <cell r="AA99">
            <v>8688.99</v>
          </cell>
          <cell r="AB99">
            <v>53938.81</v>
          </cell>
          <cell r="AC99">
            <v>8668.9500000000007</v>
          </cell>
          <cell r="AD99">
            <v>0.13310500000000025</v>
          </cell>
        </row>
        <row r="100">
          <cell r="A100" t="str">
            <v>Consell Comarcal del Pallars Sobirà</v>
          </cell>
          <cell r="B100" t="str">
            <v>P7500010I</v>
          </cell>
          <cell r="C100">
            <v>982</v>
          </cell>
          <cell r="D100">
            <v>982</v>
          </cell>
          <cell r="E100">
            <v>7.600783917917726E-4</v>
          </cell>
          <cell r="F100">
            <v>5.3</v>
          </cell>
          <cell r="G100">
            <v>0.18867924528301888</v>
          </cell>
          <cell r="H100">
            <v>0.15567649493813063</v>
          </cell>
          <cell r="I100">
            <v>7.5247760787385486E-4</v>
          </cell>
          <cell r="J100">
            <v>1.5567649493813064E-3</v>
          </cell>
          <cell r="K100">
            <v>2.3092425572551613E-3</v>
          </cell>
          <cell r="L100">
            <v>56406.85</v>
          </cell>
          <cell r="M100">
            <v>56406.85</v>
          </cell>
          <cell r="N100">
            <v>0</v>
          </cell>
          <cell r="O100" t="str">
            <v>-</v>
          </cell>
          <cell r="P100" t="str">
            <v>-</v>
          </cell>
          <cell r="Q100">
            <v>56406.85</v>
          </cell>
          <cell r="R100" t="str">
            <v>-</v>
          </cell>
          <cell r="S100">
            <v>45428</v>
          </cell>
          <cell r="T100">
            <v>56406.85</v>
          </cell>
          <cell r="U100">
            <v>0</v>
          </cell>
          <cell r="V100">
            <v>0</v>
          </cell>
          <cell r="W100">
            <v>56406.85</v>
          </cell>
          <cell r="X100">
            <v>0</v>
          </cell>
          <cell r="Y100">
            <v>56406.85</v>
          </cell>
          <cell r="Z100">
            <v>56406.85</v>
          </cell>
          <cell r="AA100">
            <v>0</v>
          </cell>
          <cell r="AB100">
            <v>56406.85</v>
          </cell>
          <cell r="AC100">
            <v>0</v>
          </cell>
          <cell r="AD100" t="str">
            <v>-</v>
          </cell>
        </row>
        <row r="101">
          <cell r="A101" t="str">
            <v>Consell Comarcal del Pla d'Urgell</v>
          </cell>
          <cell r="B101" t="str">
            <v>P7500012E</v>
          </cell>
          <cell r="C101">
            <v>6758</v>
          </cell>
          <cell r="D101">
            <v>6758</v>
          </cell>
          <cell r="E101">
            <v>5.2307635149987774E-3</v>
          </cell>
          <cell r="F101">
            <v>123.7</v>
          </cell>
          <cell r="G101">
            <v>8.0840743734842367E-3</v>
          </cell>
          <cell r="H101">
            <v>6.6700519254009084E-3</v>
          </cell>
          <cell r="I101">
            <v>5.1784558798487895E-3</v>
          </cell>
          <cell r="J101">
            <v>6.6700519254009089E-5</v>
          </cell>
          <cell r="K101">
            <v>5.2451563991027985E-3</v>
          </cell>
          <cell r="L101">
            <v>128121.12</v>
          </cell>
          <cell r="M101">
            <v>128121.12</v>
          </cell>
          <cell r="N101">
            <v>0</v>
          </cell>
          <cell r="O101" t="str">
            <v>-</v>
          </cell>
          <cell r="P101" t="str">
            <v>-</v>
          </cell>
          <cell r="Q101">
            <v>128121.12</v>
          </cell>
          <cell r="R101" t="str">
            <v>-</v>
          </cell>
          <cell r="S101">
            <v>45433</v>
          </cell>
          <cell r="T101">
            <v>128121.12</v>
          </cell>
          <cell r="U101">
            <v>0</v>
          </cell>
          <cell r="V101">
            <v>0</v>
          </cell>
          <cell r="W101">
            <v>128121.12</v>
          </cell>
          <cell r="X101">
            <v>0</v>
          </cell>
          <cell r="Y101">
            <v>128121.12</v>
          </cell>
          <cell r="Z101">
            <v>128121.12</v>
          </cell>
          <cell r="AA101">
            <v>0</v>
          </cell>
          <cell r="AB101">
            <v>128121.12</v>
          </cell>
          <cell r="AC101">
            <v>0</v>
          </cell>
          <cell r="AD101" t="str">
            <v>-</v>
          </cell>
        </row>
        <row r="102">
          <cell r="A102" t="str">
            <v>Consell Comarcal del Pla de l'Estany</v>
          </cell>
          <cell r="B102" t="str">
            <v>P6700010I</v>
          </cell>
          <cell r="C102">
            <v>6177</v>
          </cell>
          <cell r="D102">
            <v>2268</v>
          </cell>
          <cell r="E102">
            <v>1.7554560005944402E-3</v>
          </cell>
          <cell r="F102">
            <v>126.3</v>
          </cell>
          <cell r="G102">
            <v>7.9176563737133818E-3</v>
          </cell>
          <cell r="H102">
            <v>6.5327428596365193E-3</v>
          </cell>
          <cell r="I102">
            <v>1.7379014405884958E-3</v>
          </cell>
          <cell r="J102">
            <v>6.5327428596365192E-5</v>
          </cell>
          <cell r="K102">
            <v>1.8032288691848611E-3</v>
          </cell>
          <cell r="L102">
            <v>44046.67</v>
          </cell>
          <cell r="M102">
            <v>44046.67</v>
          </cell>
          <cell r="N102">
            <v>0</v>
          </cell>
          <cell r="O102" t="str">
            <v>-</v>
          </cell>
          <cell r="P102" t="str">
            <v>-</v>
          </cell>
          <cell r="Q102">
            <v>44046.67</v>
          </cell>
          <cell r="R102" t="str">
            <v>-</v>
          </cell>
          <cell r="S102">
            <v>45433</v>
          </cell>
          <cell r="T102">
            <v>44046.67</v>
          </cell>
          <cell r="U102">
            <v>0</v>
          </cell>
          <cell r="V102">
            <v>0</v>
          </cell>
          <cell r="W102">
            <v>44046.67</v>
          </cell>
          <cell r="X102">
            <v>0</v>
          </cell>
          <cell r="Y102">
            <v>44046.67</v>
          </cell>
          <cell r="Z102">
            <v>44046.67</v>
          </cell>
          <cell r="AA102">
            <v>0</v>
          </cell>
          <cell r="AB102">
            <v>44046.67</v>
          </cell>
          <cell r="AC102">
            <v>0</v>
          </cell>
          <cell r="AD102" t="str">
            <v>-</v>
          </cell>
        </row>
        <row r="103">
          <cell r="A103" t="str">
            <v>Consell Comarcal del Priorat</v>
          </cell>
          <cell r="B103" t="str">
            <v>P9300009I</v>
          </cell>
          <cell r="C103">
            <v>1201</v>
          </cell>
          <cell r="D103">
            <v>1201</v>
          </cell>
          <cell r="E103">
            <v>9.2958670930948966E-4</v>
          </cell>
          <cell r="F103">
            <v>18.8</v>
          </cell>
          <cell r="G103">
            <v>5.3191489361702128E-2</v>
          </cell>
          <cell r="H103">
            <v>4.3887522509153849E-2</v>
          </cell>
          <cell r="I103">
            <v>9.2029084221639476E-4</v>
          </cell>
          <cell r="J103">
            <v>4.3887522509153848E-4</v>
          </cell>
          <cell r="K103">
            <v>1.3591660673079333E-3</v>
          </cell>
          <cell r="L103">
            <v>33199.75</v>
          </cell>
          <cell r="M103">
            <v>33199.75</v>
          </cell>
          <cell r="N103">
            <v>0</v>
          </cell>
          <cell r="O103" t="str">
            <v>-</v>
          </cell>
          <cell r="P103" t="str">
            <v>-</v>
          </cell>
          <cell r="Q103">
            <v>33199.75</v>
          </cell>
          <cell r="R103" t="str">
            <v>-</v>
          </cell>
          <cell r="S103">
            <v>45426</v>
          </cell>
          <cell r="T103">
            <v>33199.75</v>
          </cell>
          <cell r="U103">
            <v>0</v>
          </cell>
          <cell r="V103">
            <v>0</v>
          </cell>
          <cell r="W103">
            <v>33199.75</v>
          </cell>
          <cell r="X103">
            <v>0</v>
          </cell>
          <cell r="Y103">
            <v>33199.75</v>
          </cell>
          <cell r="Z103">
            <v>33199.75</v>
          </cell>
          <cell r="AA103">
            <v>0</v>
          </cell>
          <cell r="AB103">
            <v>33199.75</v>
          </cell>
          <cell r="AC103">
            <v>0</v>
          </cell>
          <cell r="AD103" t="str">
            <v>-</v>
          </cell>
        </row>
        <row r="104">
          <cell r="A104" t="str">
            <v>Consell Comarcal de la Ribera d'Ebre</v>
          </cell>
          <cell r="B104" t="str">
            <v>P9300011E</v>
          </cell>
          <cell r="C104">
            <v>3099</v>
          </cell>
          <cell r="D104">
            <v>3099</v>
          </cell>
          <cell r="E104">
            <v>2.398658794463038E-3</v>
          </cell>
          <cell r="F104">
            <v>26.6</v>
          </cell>
          <cell r="G104">
            <v>3.7593984962406013E-2</v>
          </cell>
          <cell r="H104">
            <v>3.1018248991432039E-2</v>
          </cell>
          <cell r="I104">
            <v>2.3746722065184078E-3</v>
          </cell>
          <cell r="J104">
            <v>3.1018248991432042E-4</v>
          </cell>
          <cell r="K104">
            <v>2.6848546964327283E-3</v>
          </cell>
          <cell r="L104">
            <v>65581.759999999995</v>
          </cell>
          <cell r="M104">
            <v>85581.759999999995</v>
          </cell>
          <cell r="N104">
            <v>20000</v>
          </cell>
          <cell r="O104" t="str">
            <v>-</v>
          </cell>
          <cell r="P104">
            <v>20000</v>
          </cell>
          <cell r="Q104">
            <v>82959.740000000005</v>
          </cell>
          <cell r="R104">
            <v>0.13110099999999947</v>
          </cell>
          <cell r="S104">
            <v>45432</v>
          </cell>
          <cell r="T104">
            <v>82959.740000000005</v>
          </cell>
          <cell r="U104">
            <v>0</v>
          </cell>
          <cell r="V104">
            <v>16519.38</v>
          </cell>
          <cell r="W104">
            <v>69062.38</v>
          </cell>
          <cell r="X104">
            <v>16519.38</v>
          </cell>
          <cell r="Y104">
            <v>66440.36</v>
          </cell>
          <cell r="Z104">
            <v>65581.759999999995</v>
          </cell>
          <cell r="AA104">
            <v>17377.98</v>
          </cell>
          <cell r="AB104">
            <v>65581.759999999995</v>
          </cell>
          <cell r="AC104">
            <v>17337.900000000001</v>
          </cell>
          <cell r="AD104">
            <v>0.13310499999999958</v>
          </cell>
        </row>
        <row r="105">
          <cell r="A105" t="str">
            <v>Consell Comarcal del Ripollès</v>
          </cell>
          <cell r="B105" t="str">
            <v>P6700004B</v>
          </cell>
          <cell r="C105">
            <v>3672</v>
          </cell>
          <cell r="D105">
            <v>3672</v>
          </cell>
          <cell r="E105">
            <v>2.842166858105284E-3</v>
          </cell>
          <cell r="F105">
            <v>27</v>
          </cell>
          <cell r="G105">
            <v>3.7037037037037035E-2</v>
          </cell>
          <cell r="H105">
            <v>3.0558719376744158E-2</v>
          </cell>
          <cell r="I105">
            <v>2.8137451895242313E-3</v>
          </cell>
          <cell r="J105">
            <v>3.0558719376744161E-4</v>
          </cell>
          <cell r="K105">
            <v>3.119332383291673E-3</v>
          </cell>
          <cell r="L105">
            <v>76194.55</v>
          </cell>
          <cell r="M105">
            <v>76194.55</v>
          </cell>
          <cell r="N105">
            <v>0</v>
          </cell>
          <cell r="O105" t="str">
            <v>-</v>
          </cell>
          <cell r="P105" t="str">
            <v>-</v>
          </cell>
          <cell r="Q105">
            <v>76194.55</v>
          </cell>
          <cell r="R105" t="str">
            <v>-</v>
          </cell>
          <cell r="S105">
            <v>45432</v>
          </cell>
          <cell r="T105">
            <v>76194.55</v>
          </cell>
          <cell r="U105">
            <v>0</v>
          </cell>
          <cell r="V105">
            <v>0</v>
          </cell>
          <cell r="W105">
            <v>76194.55</v>
          </cell>
          <cell r="X105">
            <v>0</v>
          </cell>
          <cell r="Y105">
            <v>76194.55</v>
          </cell>
          <cell r="Z105">
            <v>76194.55</v>
          </cell>
          <cell r="AA105">
            <v>0</v>
          </cell>
          <cell r="AB105">
            <v>76194.55</v>
          </cell>
          <cell r="AC105">
            <v>0</v>
          </cell>
          <cell r="AD105" t="str">
            <v>-</v>
          </cell>
        </row>
        <row r="106">
          <cell r="A106" t="str">
            <v>Consell Comarcal de la Segarra</v>
          </cell>
          <cell r="B106" t="str">
            <v>P7500007E</v>
          </cell>
          <cell r="C106">
            <v>4208</v>
          </cell>
          <cell r="D106">
            <v>4208</v>
          </cell>
          <cell r="E106">
            <v>3.2570365302034411E-3</v>
          </cell>
          <cell r="F106">
            <v>33.1</v>
          </cell>
          <cell r="G106">
            <v>3.0211480362537763E-2</v>
          </cell>
          <cell r="H106">
            <v>2.4927052059579825E-2</v>
          </cell>
          <cell r="I106">
            <v>3.2244661649014068E-3</v>
          </cell>
          <cell r="J106">
            <v>2.4927052059579824E-4</v>
          </cell>
          <cell r="K106">
            <v>3.4737366854972048E-3</v>
          </cell>
          <cell r="L106">
            <v>84851.43</v>
          </cell>
          <cell r="M106">
            <v>84851.43</v>
          </cell>
          <cell r="N106">
            <v>0</v>
          </cell>
          <cell r="O106" t="str">
            <v>-</v>
          </cell>
          <cell r="P106" t="str">
            <v>-</v>
          </cell>
          <cell r="Q106">
            <v>84851.43</v>
          </cell>
          <cell r="R106" t="str">
            <v>-</v>
          </cell>
          <cell r="S106">
            <v>45425</v>
          </cell>
          <cell r="T106">
            <v>84851.43</v>
          </cell>
          <cell r="U106">
            <v>0</v>
          </cell>
          <cell r="V106">
            <v>0</v>
          </cell>
          <cell r="W106">
            <v>84851.43</v>
          </cell>
          <cell r="X106">
            <v>0</v>
          </cell>
          <cell r="Y106">
            <v>84851.43</v>
          </cell>
          <cell r="Z106">
            <v>84851.43</v>
          </cell>
          <cell r="AA106">
            <v>0</v>
          </cell>
          <cell r="AB106">
            <v>84851.43</v>
          </cell>
          <cell r="AC106">
            <v>0</v>
          </cell>
          <cell r="AD106" t="str">
            <v>-</v>
          </cell>
        </row>
        <row r="107">
          <cell r="A107" t="str">
            <v>Consell Comarcal del Segrià</v>
          </cell>
          <cell r="B107" t="str">
            <v>P7500008C</v>
          </cell>
          <cell r="C107">
            <v>36297</v>
          </cell>
          <cell r="D107">
            <v>12237</v>
          </cell>
          <cell r="E107">
            <v>9.471567495270795E-3</v>
          </cell>
          <cell r="F107">
            <v>154.30000000000001</v>
          </cell>
          <cell r="G107">
            <v>6.4808813998703816E-3</v>
          </cell>
          <cell r="H107">
            <v>5.3472807723401955E-3</v>
          </cell>
          <cell r="I107">
            <v>9.3768518203180863E-3</v>
          </cell>
          <cell r="J107">
            <v>5.3472807723401956E-5</v>
          </cell>
          <cell r="K107">
            <v>9.430324628041489E-3</v>
          </cell>
          <cell r="L107">
            <v>230350.37</v>
          </cell>
          <cell r="M107">
            <v>250350.37</v>
          </cell>
          <cell r="N107">
            <v>20000</v>
          </cell>
          <cell r="O107" t="str">
            <v>-</v>
          </cell>
          <cell r="P107">
            <v>20000</v>
          </cell>
          <cell r="Q107">
            <v>247728.35</v>
          </cell>
          <cell r="R107">
            <v>0.13110099999999947</v>
          </cell>
          <cell r="S107">
            <v>45429</v>
          </cell>
          <cell r="T107">
            <v>247728.35</v>
          </cell>
          <cell r="U107">
            <v>0</v>
          </cell>
          <cell r="V107">
            <v>0</v>
          </cell>
          <cell r="W107">
            <v>250350.37</v>
          </cell>
          <cell r="X107">
            <v>0</v>
          </cell>
          <cell r="Y107">
            <v>247728.35</v>
          </cell>
          <cell r="Z107">
            <v>230350.37</v>
          </cell>
          <cell r="AA107">
            <v>17377.98</v>
          </cell>
          <cell r="AB107">
            <v>230350.37</v>
          </cell>
          <cell r="AC107">
            <v>17337.900000000001</v>
          </cell>
          <cell r="AD107">
            <v>0.13310500000000025</v>
          </cell>
        </row>
        <row r="108">
          <cell r="A108" t="str">
            <v>Consell Comarcal de la Selva</v>
          </cell>
          <cell r="B108" t="str">
            <v>P6700002F</v>
          </cell>
          <cell r="C108">
            <v>30641</v>
          </cell>
          <cell r="D108">
            <v>17182</v>
          </cell>
          <cell r="E108">
            <v>1.3299049824609202E-2</v>
          </cell>
          <cell r="F108">
            <v>183.5</v>
          </cell>
          <cell r="G108">
            <v>5.4495912806539508E-3</v>
          </cell>
          <cell r="H108">
            <v>4.496378327913309E-3</v>
          </cell>
          <cell r="I108">
            <v>1.3166059326363111E-2</v>
          </cell>
          <cell r="J108">
            <v>4.4963783279133092E-5</v>
          </cell>
          <cell r="K108">
            <v>1.3211023109642244E-2</v>
          </cell>
          <cell r="L108">
            <v>322699.82</v>
          </cell>
          <cell r="M108">
            <v>322699.82</v>
          </cell>
          <cell r="N108">
            <v>0</v>
          </cell>
          <cell r="O108" t="str">
            <v>-</v>
          </cell>
          <cell r="P108" t="str">
            <v>-</v>
          </cell>
          <cell r="Q108">
            <v>322699.82</v>
          </cell>
          <cell r="R108" t="str">
            <v>-</v>
          </cell>
          <cell r="S108">
            <v>45426</v>
          </cell>
          <cell r="T108">
            <v>322699.82</v>
          </cell>
          <cell r="U108">
            <v>0</v>
          </cell>
          <cell r="V108">
            <v>0</v>
          </cell>
          <cell r="W108">
            <v>322699.82</v>
          </cell>
          <cell r="X108">
            <v>0</v>
          </cell>
          <cell r="Y108">
            <v>322699.82</v>
          </cell>
          <cell r="Z108">
            <v>322699.82</v>
          </cell>
          <cell r="AA108">
            <v>0</v>
          </cell>
          <cell r="AB108">
            <v>322699.82</v>
          </cell>
          <cell r="AC108">
            <v>0</v>
          </cell>
          <cell r="AD108" t="str">
            <v>-</v>
          </cell>
        </row>
        <row r="109">
          <cell r="A109" t="str">
            <v>Consell Comarcal del Solsonès</v>
          </cell>
          <cell r="B109" t="str">
            <v>P7500009A</v>
          </cell>
          <cell r="C109">
            <v>2266</v>
          </cell>
          <cell r="D109">
            <v>2266</v>
          </cell>
          <cell r="E109">
            <v>1.7539079794298947E-3</v>
          </cell>
          <cell r="F109">
            <v>13.7</v>
          </cell>
          <cell r="G109">
            <v>7.2992700729927015E-2</v>
          </cell>
          <cell r="H109">
            <v>6.0225213370225725E-2</v>
          </cell>
          <cell r="I109">
            <v>1.7363688996355957E-3</v>
          </cell>
          <cell r="J109">
            <v>6.0225213370225723E-4</v>
          </cell>
          <cell r="K109">
            <v>2.3386210333378528E-3</v>
          </cell>
          <cell r="L109">
            <v>57124.46</v>
          </cell>
          <cell r="M109">
            <v>69124.460000000006</v>
          </cell>
          <cell r="N109">
            <v>12000.000000000007</v>
          </cell>
          <cell r="O109" t="str">
            <v>-</v>
          </cell>
          <cell r="P109">
            <v>12000.000000000007</v>
          </cell>
          <cell r="Q109">
            <v>67551.25</v>
          </cell>
          <cell r="R109">
            <v>0.13110083333333378</v>
          </cell>
          <cell r="S109">
            <v>45434</v>
          </cell>
          <cell r="T109">
            <v>0</v>
          </cell>
          <cell r="U109">
            <v>67551.25</v>
          </cell>
          <cell r="V109">
            <v>6000</v>
          </cell>
          <cell r="W109">
            <v>63124.46</v>
          </cell>
          <cell r="X109">
            <v>6000</v>
          </cell>
          <cell r="Y109">
            <v>61551.25</v>
          </cell>
          <cell r="Z109">
            <v>57124.46</v>
          </cell>
          <cell r="AA109">
            <v>10426.790000000001</v>
          </cell>
          <cell r="AB109">
            <v>57124.46</v>
          </cell>
          <cell r="AC109">
            <v>10402.74</v>
          </cell>
          <cell r="AD109">
            <v>0.13310500000000069</v>
          </cell>
        </row>
        <row r="110">
          <cell r="A110" t="str">
            <v>Consell Comarcal del Tarragonès</v>
          </cell>
          <cell r="B110" t="str">
            <v>P9300002D</v>
          </cell>
          <cell r="C110">
            <v>47468</v>
          </cell>
          <cell r="D110">
            <v>14486</v>
          </cell>
          <cell r="E110">
            <v>1.1212317294802054E-2</v>
          </cell>
          <cell r="F110">
            <v>846.2</v>
          </cell>
          <cell r="G110">
            <v>1.1817537225242258E-3</v>
          </cell>
          <cell r="H110">
            <v>9.7504777023409617E-4</v>
          </cell>
          <cell r="I110">
            <v>1.1100194121854033E-2</v>
          </cell>
          <cell r="J110">
            <v>9.7504777023409611E-6</v>
          </cell>
          <cell r="K110">
            <v>1.1109944599556373E-2</v>
          </cell>
          <cell r="L110">
            <v>271377.7</v>
          </cell>
          <cell r="M110">
            <v>271377.7</v>
          </cell>
          <cell r="N110">
            <v>0</v>
          </cell>
          <cell r="O110" t="str">
            <v>-</v>
          </cell>
          <cell r="P110" t="str">
            <v>-</v>
          </cell>
          <cell r="Q110">
            <v>271377.7</v>
          </cell>
          <cell r="R110" t="str">
            <v>-</v>
          </cell>
          <cell r="S110">
            <v>45428</v>
          </cell>
          <cell r="T110">
            <v>271377.7</v>
          </cell>
          <cell r="U110">
            <v>0</v>
          </cell>
          <cell r="V110">
            <v>0</v>
          </cell>
          <cell r="W110">
            <v>271377.7</v>
          </cell>
          <cell r="X110">
            <v>0</v>
          </cell>
          <cell r="Y110">
            <v>271377.7</v>
          </cell>
          <cell r="Z110">
            <v>271377.7</v>
          </cell>
          <cell r="AA110">
            <v>0</v>
          </cell>
          <cell r="AB110">
            <v>271377.7</v>
          </cell>
          <cell r="AC110">
            <v>0</v>
          </cell>
          <cell r="AD110" t="str">
            <v>-</v>
          </cell>
        </row>
        <row r="111">
          <cell r="A111" t="str">
            <v>Consell Comarcal de la Terra Alta</v>
          </cell>
          <cell r="B111" t="str">
            <v>P9300010G</v>
          </cell>
          <cell r="C111">
            <v>1561</v>
          </cell>
          <cell r="D111">
            <v>1561</v>
          </cell>
          <cell r="E111">
            <v>1.2082305189276548E-3</v>
          </cell>
          <cell r="F111">
            <v>15.4</v>
          </cell>
          <cell r="G111">
            <v>6.4935064935064929E-2</v>
          </cell>
          <cell r="H111">
            <v>5.3576975530655338E-2</v>
          </cell>
          <cell r="I111">
            <v>1.1961482137383783E-3</v>
          </cell>
          <cell r="J111">
            <v>5.3576975530655337E-4</v>
          </cell>
          <cell r="K111">
            <v>1.7319179690449317E-3</v>
          </cell>
          <cell r="L111">
            <v>42304.79</v>
          </cell>
          <cell r="M111">
            <v>56270</v>
          </cell>
          <cell r="N111">
            <v>13965.21</v>
          </cell>
          <cell r="O111" t="str">
            <v>-</v>
          </cell>
          <cell r="P111">
            <v>13965.21</v>
          </cell>
          <cell r="Q111">
            <v>54439.15</v>
          </cell>
          <cell r="R111">
            <v>0.13110078545184778</v>
          </cell>
          <cell r="S111">
            <v>45432</v>
          </cell>
          <cell r="T111">
            <v>54439.15</v>
          </cell>
          <cell r="U111">
            <v>0</v>
          </cell>
          <cell r="V111">
            <v>56270</v>
          </cell>
          <cell r="W111">
            <v>0</v>
          </cell>
          <cell r="X111">
            <v>54439.15</v>
          </cell>
          <cell r="Y111">
            <v>0</v>
          </cell>
          <cell r="Z111">
            <v>42304.79</v>
          </cell>
          <cell r="AA111">
            <v>12134.36</v>
          </cell>
          <cell r="AB111">
            <v>42304.79</v>
          </cell>
          <cell r="AC111">
            <v>12106.37</v>
          </cell>
          <cell r="AD111">
            <v>0.13310505176792875</v>
          </cell>
        </row>
        <row r="112">
          <cell r="A112" t="str">
            <v>Consell Comarcal de l'Urgell</v>
          </cell>
          <cell r="B112" t="str">
            <v>P7500003D</v>
          </cell>
          <cell r="C112">
            <v>6649</v>
          </cell>
          <cell r="D112">
            <v>6649</v>
          </cell>
          <cell r="E112">
            <v>5.1463963615310552E-3</v>
          </cell>
          <cell r="F112">
            <v>65.5</v>
          </cell>
          <cell r="G112">
            <v>1.5267175572519083E-2</v>
          </cell>
          <cell r="H112">
            <v>1.2596724017894538E-2</v>
          </cell>
          <cell r="I112">
            <v>5.0949323979157446E-3</v>
          </cell>
          <cell r="J112">
            <v>1.2596724017894539E-4</v>
          </cell>
          <cell r="K112">
            <v>5.2208996380946901E-3</v>
          </cell>
          <cell r="L112">
            <v>127528.61</v>
          </cell>
          <cell r="M112">
            <v>150000</v>
          </cell>
          <cell r="N112">
            <v>22471.39</v>
          </cell>
          <cell r="O112" t="str">
            <v>-</v>
          </cell>
          <cell r="P112">
            <v>22471.39</v>
          </cell>
          <cell r="Q112">
            <v>147053.98000000001</v>
          </cell>
          <cell r="R112">
            <v>0.13110092433089315</v>
          </cell>
          <cell r="S112">
            <v>45422</v>
          </cell>
          <cell r="T112">
            <v>147053.98000000001</v>
          </cell>
          <cell r="U112">
            <v>0</v>
          </cell>
          <cell r="V112">
            <v>0</v>
          </cell>
          <cell r="W112">
            <v>150000</v>
          </cell>
          <cell r="X112">
            <v>0</v>
          </cell>
          <cell r="Y112">
            <v>147053.98000000001</v>
          </cell>
          <cell r="Z112">
            <v>127528.61</v>
          </cell>
          <cell r="AA112">
            <v>19525.37</v>
          </cell>
          <cell r="AB112">
            <v>127528.61</v>
          </cell>
          <cell r="AC112">
            <v>19480.36</v>
          </cell>
          <cell r="AD112">
            <v>0.13310391569012858</v>
          </cell>
        </row>
        <row r="113">
          <cell r="A113" t="str">
            <v>Consell Comarcal del Vallès Occidental</v>
          </cell>
          <cell r="B113" t="str">
            <v>P5800007F</v>
          </cell>
          <cell r="C113">
            <v>170187</v>
          </cell>
          <cell r="D113">
            <v>16428</v>
          </cell>
          <cell r="E113">
            <v>1.2715445845575601E-2</v>
          </cell>
          <cell r="F113">
            <v>1627.5</v>
          </cell>
          <cell r="G113">
            <v>6.1443932411674347E-4</v>
          </cell>
          <cell r="H113">
            <v>5.0696492975243763E-4</v>
          </cell>
          <cell r="I113">
            <v>1.2588291387119845E-2</v>
          </cell>
          <cell r="J113">
            <v>5.0696492975243762E-6</v>
          </cell>
          <cell r="K113">
            <v>1.2593361036417368E-2</v>
          </cell>
          <cell r="L113">
            <v>307612.46000000002</v>
          </cell>
          <cell r="M113">
            <v>307612.46000000002</v>
          </cell>
          <cell r="N113">
            <v>0</v>
          </cell>
          <cell r="O113" t="str">
            <v>-</v>
          </cell>
          <cell r="P113" t="str">
            <v>-</v>
          </cell>
          <cell r="Q113">
            <v>307612.46000000002</v>
          </cell>
          <cell r="R113" t="str">
            <v>-</v>
          </cell>
          <cell r="S113">
            <v>45426</v>
          </cell>
          <cell r="T113">
            <v>307612.46000000002</v>
          </cell>
          <cell r="U113">
            <v>0</v>
          </cell>
          <cell r="V113">
            <v>0</v>
          </cell>
          <cell r="W113">
            <v>307612.46000000002</v>
          </cell>
          <cell r="X113">
            <v>0</v>
          </cell>
          <cell r="Y113">
            <v>307612.46000000002</v>
          </cell>
          <cell r="Z113">
            <v>307612.46000000002</v>
          </cell>
          <cell r="AA113">
            <v>0</v>
          </cell>
          <cell r="AB113">
            <v>307612.46000000002</v>
          </cell>
          <cell r="AC113">
            <v>0</v>
          </cell>
          <cell r="AD113" t="str">
            <v>-</v>
          </cell>
        </row>
        <row r="114">
          <cell r="A114" t="str">
            <v>Consell Comarcal del Vallès Oriental</v>
          </cell>
          <cell r="B114" t="str">
            <v>P5800010J</v>
          </cell>
          <cell r="C114">
            <v>72848</v>
          </cell>
          <cell r="D114">
            <v>50398</v>
          </cell>
          <cell r="E114">
            <v>3.900858532537857E-2</v>
          </cell>
          <cell r="F114">
            <v>574.4</v>
          </cell>
          <cell r="G114">
            <v>1.7409470752089138E-3</v>
          </cell>
          <cell r="H114">
            <v>1.4364300542689631E-3</v>
          </cell>
          <cell r="I114">
            <v>3.8618499472124784E-2</v>
          </cell>
          <cell r="J114">
            <v>1.4364300542689631E-5</v>
          </cell>
          <cell r="K114">
            <v>3.8632863772667475E-2</v>
          </cell>
          <cell r="L114">
            <v>943667.82</v>
          </cell>
          <cell r="M114">
            <v>926454.98</v>
          </cell>
          <cell r="N114">
            <v>-17212.839999999967</v>
          </cell>
          <cell r="O114">
            <v>17212.839999999967</v>
          </cell>
          <cell r="P114" t="str">
            <v>-</v>
          </cell>
          <cell r="Q114">
            <v>926454.98</v>
          </cell>
          <cell r="R114" t="str">
            <v>-</v>
          </cell>
          <cell r="S114">
            <v>45434</v>
          </cell>
          <cell r="T114">
            <v>0</v>
          </cell>
          <cell r="U114">
            <v>926454.98</v>
          </cell>
          <cell r="V114">
            <v>303467.8</v>
          </cell>
          <cell r="W114">
            <v>622987.18000000005</v>
          </cell>
          <cell r="X114">
            <v>303467.8</v>
          </cell>
          <cell r="Y114">
            <v>622987.18000000005</v>
          </cell>
          <cell r="Z114">
            <v>926454.98</v>
          </cell>
          <cell r="AA114">
            <v>0</v>
          </cell>
          <cell r="AB114">
            <v>926454.98</v>
          </cell>
          <cell r="AC114">
            <v>0</v>
          </cell>
          <cell r="AD114" t="str">
            <v>-</v>
          </cell>
        </row>
        <row r="115">
          <cell r="C115">
            <v>1864774</v>
          </cell>
          <cell r="D115">
            <v>1291972</v>
          </cell>
          <cell r="E115">
            <v>0.99999999999999956</v>
          </cell>
          <cell r="F115">
            <v>273793.89999999979</v>
          </cell>
          <cell r="G115">
            <v>1.2119957181590213</v>
          </cell>
          <cell r="H115">
            <v>0.99999999999999989</v>
          </cell>
          <cell r="I115">
            <v>0.98999999999999966</v>
          </cell>
          <cell r="J115">
            <v>0.01</v>
          </cell>
          <cell r="K115">
            <v>1.0000000000000002</v>
          </cell>
          <cell r="L115">
            <v>24426557.690000009</v>
          </cell>
          <cell r="M115">
            <v>24620519.760000013</v>
          </cell>
          <cell r="N115">
            <v>193962.07000000007</v>
          </cell>
          <cell r="O115">
            <v>1285526.3099999996</v>
          </cell>
          <cell r="P115">
            <v>1479488.3799999997</v>
          </cell>
          <cell r="Q115">
            <v>24426557.690000009</v>
          </cell>
          <cell r="R115">
            <v>1</v>
          </cell>
          <cell r="S115" t="str">
            <v>-</v>
          </cell>
          <cell r="T115">
            <v>22194314.520000007</v>
          </cell>
          <cell r="U115">
            <v>2232243.17</v>
          </cell>
          <cell r="V115">
            <v>7597449.8899999978</v>
          </cell>
          <cell r="W115">
            <v>17023069.868799996</v>
          </cell>
          <cell r="X115">
            <v>7595562.1199999982</v>
          </cell>
          <cell r="Y115">
            <v>16830995.57</v>
          </cell>
          <cell r="Z115">
            <v>23141031.380000006</v>
          </cell>
          <cell r="AA115">
            <v>1285526.3100000003</v>
          </cell>
          <cell r="AB115">
            <v>23141031.380000006</v>
          </cell>
          <cell r="AC115">
            <v>1282561.3799999999</v>
          </cell>
          <cell r="AD115">
            <v>1</v>
          </cell>
        </row>
        <row r="116">
          <cell r="C116" t="str">
            <v>*Ajustada: Població comarcal menys població dels municipis amb ajuntaments que són perceptors directes de la transferència.</v>
          </cell>
          <cell r="T116">
            <v>24426557.690000005</v>
          </cell>
          <cell r="X116">
            <v>24426557.689999998</v>
          </cell>
          <cell r="Z116">
            <v>24426557.690000005</v>
          </cell>
          <cell r="AB116">
            <v>24423592.760000005</v>
          </cell>
        </row>
        <row r="118">
          <cell r="A118" t="str">
            <v>Import total disponible Resol 2024:</v>
          </cell>
          <cell r="C118" t="str">
            <v>Instruccions per calcular imports dels ens locals si canvia l'import de la resolució:</v>
          </cell>
          <cell r="M118" t="str">
            <v>Càcul dels imports x cada ens local si el total sol·licitat supera el disponible:</v>
          </cell>
          <cell r="S118" t="str">
            <v>Opció 2:
2 resolucions segons data entrada EACAT</v>
          </cell>
          <cell r="V118" t="str">
            <v>Opció 3:
2 resolucions segons import sol·licitat cada any</v>
          </cell>
          <cell r="Z118" t="str">
            <v>Opció 4:
Dues resolucions, la 2ona d'imports addicionals</v>
          </cell>
          <cell r="AB118" t="str">
            <v>Opció 5:
Dues resolucions, la 2ona d'imports addicionals restant 2.964,93 € que faltaven al pressupost</v>
          </cell>
        </row>
        <row r="119">
          <cell r="A119">
            <v>24426557.690000009</v>
          </cell>
          <cell r="C119" t="str">
            <v>1. Esborrar la diferència de decimals afegida a la cel·la L111 (CC Vallès Oriental)</v>
          </cell>
          <cell r="M119" t="str">
            <v>1. Anotar els imports sol·licitats a la columna M.</v>
          </cell>
        </row>
        <row r="120">
          <cell r="A120">
            <v>24423592.760000005</v>
          </cell>
          <cell r="C120" t="str">
            <v>2. Canviar l'import de la cel·la A116 corresponent a l'import previst de la resolució</v>
          </cell>
          <cell r="M120" t="str">
            <v>2. Descomptar, si cal, la dif. d'arrodinir 2 decimals a la columna Q de l'últim ens local amb import addicional (en aquest cas, seria Urgell)</v>
          </cell>
        </row>
        <row r="121">
          <cell r="C121" t="str">
            <v>3. Restar o sumar, si cal, la nova diferència de decimals a la cel·la L111 del CC Vallès Oriental.</v>
          </cell>
        </row>
        <row r="122">
          <cell r="C122" t="str">
            <v>Amb aquests 3 pasos, els imports per cada ens local es calculen automàticament a totes les pestanyes.</v>
          </cell>
        </row>
        <row r="123">
          <cell r="C123" t="str">
            <v>No cal tocar més cel·les.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Personalitzat 2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3F3F3F"/>
      </a:hlink>
      <a:folHlink>
        <a:srgbClr val="3F3F3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E109"/>
  <sheetViews>
    <sheetView showGridLines="0" workbookViewId="0">
      <pane ySplit="1" topLeftCell="A2" activePane="bottomLeft" state="frozen"/>
      <selection activeCell="C15" sqref="C15"/>
      <selection pane="bottomLeft" activeCell="C17" sqref="C17"/>
    </sheetView>
  </sheetViews>
  <sheetFormatPr defaultColWidth="8.88671875" defaultRowHeight="11.4" x14ac:dyDescent="0.2"/>
  <cols>
    <col min="1" max="1" width="36.33203125" style="28" bestFit="1" customWidth="1"/>
    <col min="2" max="2" width="10.21875" style="29" bestFit="1" customWidth="1"/>
    <col min="3" max="3" width="17" style="30" bestFit="1" customWidth="1"/>
    <col min="4" max="4" width="17.88671875" style="30" bestFit="1" customWidth="1"/>
    <col min="5" max="5" width="15.109375" style="29" bestFit="1" customWidth="1"/>
    <col min="6" max="16384" width="8.88671875" style="28"/>
  </cols>
  <sheetData>
    <row r="1" spans="1:5" s="25" customFormat="1" ht="12" x14ac:dyDescent="0.25">
      <c r="A1" s="25" t="s">
        <v>0</v>
      </c>
      <c r="B1" s="26" t="s">
        <v>120</v>
      </c>
      <c r="C1" s="27" t="s">
        <v>271</v>
      </c>
      <c r="D1" s="27" t="s">
        <v>272</v>
      </c>
      <c r="E1" s="26"/>
    </row>
    <row r="2" spans="1:5" x14ac:dyDescent="0.2">
      <c r="A2" s="28" t="s">
        <v>1</v>
      </c>
      <c r="B2" s="29" t="s">
        <v>121</v>
      </c>
      <c r="C2" s="30">
        <f>VLOOKUP(A2,'[1]Càlcul imports'!$A:$AD,28,0)</f>
        <v>74626.149999999994</v>
      </c>
      <c r="D2" s="30">
        <f>VLOOKUP(A2,'[1]Càlcul imports'!$A:$AD,29,0)</f>
        <v>0</v>
      </c>
      <c r="E2" s="29" t="s">
        <v>273</v>
      </c>
    </row>
    <row r="3" spans="1:5" x14ac:dyDescent="0.2">
      <c r="A3" s="28" t="s">
        <v>2</v>
      </c>
      <c r="B3" s="29" t="s">
        <v>122</v>
      </c>
      <c r="C3" s="30">
        <f>VLOOKUP(A3,'[1]Càlcul imports'!$A:$AD,28,0)</f>
        <v>0</v>
      </c>
      <c r="D3" s="30">
        <f>VLOOKUP(A3,'[1]Càlcul imports'!$A:$AD,29,0)</f>
        <v>0</v>
      </c>
      <c r="E3" s="29" t="s">
        <v>267</v>
      </c>
    </row>
    <row r="4" spans="1:5" x14ac:dyDescent="0.2">
      <c r="A4" s="28" t="s">
        <v>3</v>
      </c>
      <c r="B4" s="29" t="s">
        <v>123</v>
      </c>
      <c r="C4" s="30">
        <f>VLOOKUP(A4,'[1]Càlcul imports'!$A:$AD,28,0)</f>
        <v>73274.8</v>
      </c>
      <c r="D4" s="30">
        <f>VLOOKUP(A4,'[1]Càlcul imports'!$A:$AD,29,0)</f>
        <v>0</v>
      </c>
      <c r="E4" s="29" t="s">
        <v>268</v>
      </c>
    </row>
    <row r="5" spans="1:5" x14ac:dyDescent="0.2">
      <c r="A5" s="28" t="s">
        <v>4</v>
      </c>
      <c r="B5" s="29" t="s">
        <v>124</v>
      </c>
      <c r="C5" s="30">
        <f>VLOOKUP(A5,'[1]Càlcul imports'!$A:$AD,28,0)</f>
        <v>109771.32</v>
      </c>
      <c r="D5" s="30">
        <f>VLOOKUP(A5,'[1]Càlcul imports'!$A:$AD,29,0)</f>
        <v>0</v>
      </c>
    </row>
    <row r="6" spans="1:5" x14ac:dyDescent="0.2">
      <c r="A6" s="28" t="s">
        <v>5</v>
      </c>
      <c r="B6" s="29" t="s">
        <v>125</v>
      </c>
      <c r="C6" s="30">
        <f>VLOOKUP(A6,'[1]Càlcul imports'!$A:$AD,28,0)</f>
        <v>4174898.53</v>
      </c>
      <c r="D6" s="30">
        <f>VLOOKUP(A6,'[1]Càlcul imports'!$A:$AD,29,0)</f>
        <v>0</v>
      </c>
    </row>
    <row r="7" spans="1:5" x14ac:dyDescent="0.2">
      <c r="A7" s="28" t="s">
        <v>6</v>
      </c>
      <c r="B7" s="29" t="s">
        <v>126</v>
      </c>
      <c r="C7" s="30">
        <f>VLOOKUP(A7,'[1]Càlcul imports'!$A:$AD,28,0)</f>
        <v>118061.19</v>
      </c>
      <c r="D7" s="30">
        <f>VLOOKUP(A7,'[1]Càlcul imports'!$A:$AD,29,0)</f>
        <v>37223.449999999997</v>
      </c>
    </row>
    <row r="8" spans="1:5" x14ac:dyDescent="0.2">
      <c r="A8" s="28" t="s">
        <v>7</v>
      </c>
      <c r="B8" s="29" t="s">
        <v>127</v>
      </c>
      <c r="C8" s="30">
        <f>VLOOKUP(A8,'[1]Càlcul imports'!$A:$AD,28,0)</f>
        <v>91044.92</v>
      </c>
      <c r="D8" s="30">
        <f>VLOOKUP(A8,'[1]Càlcul imports'!$A:$AD,29,0)</f>
        <v>3428.64</v>
      </c>
    </row>
    <row r="9" spans="1:5" x14ac:dyDescent="0.2">
      <c r="A9" s="28" t="s">
        <v>8</v>
      </c>
      <c r="B9" s="29" t="s">
        <v>128</v>
      </c>
      <c r="C9" s="30">
        <f>VLOOKUP(A9,'[1]Càlcul imports'!$A:$AD,28,0)</f>
        <v>125020.73</v>
      </c>
      <c r="D9" s="30">
        <f>VLOOKUP(A9,'[1]Càlcul imports'!$A:$AD,29,0)</f>
        <v>0</v>
      </c>
    </row>
    <row r="10" spans="1:5" x14ac:dyDescent="0.2">
      <c r="A10" s="28" t="s">
        <v>9</v>
      </c>
      <c r="B10" s="29" t="s">
        <v>129</v>
      </c>
      <c r="C10" s="30">
        <f>VLOOKUP(A10,'[1]Càlcul imports'!$A:$AD,28,0)</f>
        <v>80919.75</v>
      </c>
      <c r="D10" s="30">
        <f>VLOOKUP(A10,'[1]Càlcul imports'!$A:$AD,29,0)</f>
        <v>0</v>
      </c>
    </row>
    <row r="11" spans="1:5" x14ac:dyDescent="0.2">
      <c r="A11" s="28" t="s">
        <v>10</v>
      </c>
      <c r="B11" s="29" t="s">
        <v>130</v>
      </c>
      <c r="C11" s="30">
        <f>VLOOKUP(A11,'[1]Càlcul imports'!$A:$AD,28,0)</f>
        <v>218918.65</v>
      </c>
      <c r="D11" s="30">
        <f>VLOOKUP(A11,'[1]Càlcul imports'!$A:$AD,29,0)</f>
        <v>18275.32</v>
      </c>
    </row>
    <row r="12" spans="1:5" x14ac:dyDescent="0.2">
      <c r="A12" s="28" t="s">
        <v>11</v>
      </c>
      <c r="B12" s="29" t="s">
        <v>131</v>
      </c>
      <c r="C12" s="30">
        <f>VLOOKUP(A12,'[1]Càlcul imports'!$A:$AD,28,0)</f>
        <v>161955.57</v>
      </c>
      <c r="D12" s="30">
        <f>VLOOKUP(A12,'[1]Càlcul imports'!$A:$AD,29,0)</f>
        <v>0</v>
      </c>
    </row>
    <row r="13" spans="1:5" x14ac:dyDescent="0.2">
      <c r="A13" s="28" t="s">
        <v>12</v>
      </c>
      <c r="B13" s="29" t="s">
        <v>132</v>
      </c>
      <c r="C13" s="30">
        <f>VLOOKUP(A13,'[1]Càlcul imports'!$A:$AD,28,0)</f>
        <v>267823.48</v>
      </c>
      <c r="D13" s="30">
        <f>VLOOKUP(A13,'[1]Càlcul imports'!$A:$AD,29,0)</f>
        <v>0</v>
      </c>
    </row>
    <row r="14" spans="1:5" x14ac:dyDescent="0.2">
      <c r="A14" s="28" t="s">
        <v>15</v>
      </c>
      <c r="B14" s="29" t="s">
        <v>135</v>
      </c>
      <c r="C14" s="30">
        <f>VLOOKUP(A14,'[1]Càlcul imports'!$A:$AD,28,0)</f>
        <v>172954.75</v>
      </c>
      <c r="D14" s="30">
        <f>VLOOKUP(A14,'[1]Càlcul imports'!$A:$AD,29,0)</f>
        <v>0</v>
      </c>
    </row>
    <row r="15" spans="1:5" x14ac:dyDescent="0.2">
      <c r="A15" s="28" t="s">
        <v>229</v>
      </c>
      <c r="B15" s="29" t="s">
        <v>230</v>
      </c>
      <c r="C15" s="30">
        <f>VLOOKUP(A15,'[1]Càlcul imports'!$A:$AD,28,0)</f>
        <v>0</v>
      </c>
      <c r="D15" s="30">
        <f>VLOOKUP(A15,'[1]Càlcul imports'!$A:$AD,29,0)</f>
        <v>0</v>
      </c>
    </row>
    <row r="16" spans="1:5" x14ac:dyDescent="0.2">
      <c r="A16" s="28" t="s">
        <v>17</v>
      </c>
      <c r="B16" s="29" t="s">
        <v>137</v>
      </c>
      <c r="C16" s="30">
        <f>VLOOKUP(A16,'[1]Càlcul imports'!$A:$AD,28,0)</f>
        <v>340974.88</v>
      </c>
      <c r="D16" s="30">
        <f>VLOOKUP(A16,'[1]Càlcul imports'!$A:$AD,29,0)</f>
        <v>52013.71</v>
      </c>
    </row>
    <row r="17" spans="1:4" x14ac:dyDescent="0.2">
      <c r="A17" s="28" t="s">
        <v>18</v>
      </c>
      <c r="B17" s="29" t="s">
        <v>138</v>
      </c>
      <c r="C17" s="30">
        <f>VLOOKUP(A17,'[1]Càlcul imports'!$A:$AD,28,0)</f>
        <v>190477.93</v>
      </c>
      <c r="D17" s="30">
        <f>VLOOKUP(A17,'[1]Càlcul imports'!$A:$AD,29,0)</f>
        <v>0</v>
      </c>
    </row>
    <row r="18" spans="1:4" x14ac:dyDescent="0.2">
      <c r="A18" s="28" t="s">
        <v>16</v>
      </c>
      <c r="B18" s="29" t="s">
        <v>136</v>
      </c>
      <c r="C18" s="30">
        <f>VLOOKUP(A18,'[1]Càlcul imports'!$A:$AD,28,0)</f>
        <v>74407.27</v>
      </c>
      <c r="D18" s="30">
        <f>VLOOKUP(A18,'[1]Càlcul imports'!$A:$AD,29,0)</f>
        <v>0</v>
      </c>
    </row>
    <row r="19" spans="1:4" x14ac:dyDescent="0.2">
      <c r="A19" s="28" t="s">
        <v>19</v>
      </c>
      <c r="B19" s="29" t="s">
        <v>139</v>
      </c>
      <c r="C19" s="30">
        <f>VLOOKUP(A19,'[1]Càlcul imports'!$A:$AD,28,0)</f>
        <v>798491.19</v>
      </c>
      <c r="D19" s="30">
        <f>VLOOKUP(A19,'[1]Càlcul imports'!$A:$AD,29,0)</f>
        <v>0</v>
      </c>
    </row>
    <row r="20" spans="1:4" x14ac:dyDescent="0.2">
      <c r="A20" s="28" t="s">
        <v>21</v>
      </c>
      <c r="B20" s="29" t="s">
        <v>141</v>
      </c>
      <c r="C20" s="30">
        <f>VLOOKUP(A20,'[1]Càlcul imports'!$A:$AD,28,0)</f>
        <v>450638.68</v>
      </c>
      <c r="D20" s="30">
        <f>VLOOKUP(A20,'[1]Càlcul imports'!$A:$AD,29,0)</f>
        <v>97664.13</v>
      </c>
    </row>
    <row r="21" spans="1:4" x14ac:dyDescent="0.2">
      <c r="A21" s="28" t="s">
        <v>22</v>
      </c>
      <c r="B21" s="29" t="s">
        <v>142</v>
      </c>
      <c r="C21" s="30">
        <f>VLOOKUP(A21,'[1]Càlcul imports'!$A:$AD,28,0)</f>
        <v>134179.87</v>
      </c>
      <c r="D21" s="30">
        <f>VLOOKUP(A21,'[1]Càlcul imports'!$A:$AD,29,0)</f>
        <v>0</v>
      </c>
    </row>
    <row r="22" spans="1:4" x14ac:dyDescent="0.2">
      <c r="A22" s="28" t="s">
        <v>23</v>
      </c>
      <c r="B22" s="29" t="s">
        <v>143</v>
      </c>
      <c r="C22" s="30">
        <f>VLOOKUP(A22,'[1]Càlcul imports'!$A:$AD,28,0)</f>
        <v>76418.42</v>
      </c>
      <c r="D22" s="30">
        <f>VLOOKUP(A22,'[1]Càlcul imports'!$A:$AD,29,0)</f>
        <v>0</v>
      </c>
    </row>
    <row r="23" spans="1:4" x14ac:dyDescent="0.2">
      <c r="A23" s="28" t="s">
        <v>24</v>
      </c>
      <c r="B23" s="29" t="s">
        <v>144</v>
      </c>
      <c r="C23" s="30">
        <f>VLOOKUP(A23,'[1]Càlcul imports'!$A:$AD,28,0)</f>
        <v>259454.44</v>
      </c>
      <c r="D23" s="30">
        <f>VLOOKUP(A23,'[1]Càlcul imports'!$A:$AD,29,0)</f>
        <v>60682.66</v>
      </c>
    </row>
    <row r="24" spans="1:4" x14ac:dyDescent="0.2">
      <c r="A24" s="28" t="s">
        <v>25</v>
      </c>
      <c r="B24" s="29" t="s">
        <v>145</v>
      </c>
      <c r="C24" s="30">
        <f>VLOOKUP(A24,'[1]Càlcul imports'!$A:$AD,28,0)</f>
        <v>96016.2</v>
      </c>
      <c r="D24" s="30">
        <f>VLOOKUP(A24,'[1]Càlcul imports'!$A:$AD,29,0)</f>
        <v>0</v>
      </c>
    </row>
    <row r="25" spans="1:4" x14ac:dyDescent="0.2">
      <c r="A25" s="28" t="s">
        <v>26</v>
      </c>
      <c r="B25" s="29" t="s">
        <v>146</v>
      </c>
      <c r="C25" s="30">
        <f>VLOOKUP(A25,'[1]Càlcul imports'!$A:$AD,28,0)</f>
        <v>419397.26</v>
      </c>
      <c r="D25" s="30">
        <f>VLOOKUP(A25,'[1]Càlcul imports'!$A:$AD,29,0)</f>
        <v>0</v>
      </c>
    </row>
    <row r="26" spans="1:4" x14ac:dyDescent="0.2">
      <c r="A26" s="28" t="s">
        <v>27</v>
      </c>
      <c r="B26" s="29" t="s">
        <v>147</v>
      </c>
      <c r="C26" s="30">
        <f>VLOOKUP(A26,'[1]Càlcul imports'!$A:$AD,28,0)</f>
        <v>87998.87</v>
      </c>
      <c r="D26" s="30">
        <f>VLOOKUP(A26,'[1]Càlcul imports'!$A:$AD,29,0)</f>
        <v>0</v>
      </c>
    </row>
    <row r="27" spans="1:4" x14ac:dyDescent="0.2">
      <c r="A27" s="28" t="s">
        <v>28</v>
      </c>
      <c r="B27" s="29" t="s">
        <v>148</v>
      </c>
      <c r="C27" s="30">
        <f>VLOOKUP(A27,'[1]Càlcul imports'!$A:$AD,28,0)</f>
        <v>140000</v>
      </c>
      <c r="D27" s="30">
        <f>VLOOKUP(A27,'[1]Càlcul imports'!$A:$AD,29,0)</f>
        <v>0</v>
      </c>
    </row>
    <row r="28" spans="1:4" x14ac:dyDescent="0.2">
      <c r="A28" s="28" t="s">
        <v>29</v>
      </c>
      <c r="B28" s="29" t="s">
        <v>149</v>
      </c>
      <c r="C28" s="30">
        <f>VLOOKUP(A28,'[1]Càlcul imports'!$A:$AD,28,0)</f>
        <v>126208.53</v>
      </c>
      <c r="D28" s="30">
        <f>VLOOKUP(A28,'[1]Càlcul imports'!$A:$AD,29,0)</f>
        <v>0</v>
      </c>
    </row>
    <row r="29" spans="1:4" x14ac:dyDescent="0.2">
      <c r="A29" s="28" t="s">
        <v>32</v>
      </c>
      <c r="B29" s="29" t="s">
        <v>152</v>
      </c>
      <c r="C29" s="30">
        <f>VLOOKUP(A29,'[1]Càlcul imports'!$A:$AD,28,0)</f>
        <v>82059.259999999995</v>
      </c>
      <c r="D29" s="30">
        <f>VLOOKUP(A29,'[1]Càlcul imports'!$A:$AD,29,0)</f>
        <v>0</v>
      </c>
    </row>
    <row r="30" spans="1:4" x14ac:dyDescent="0.2">
      <c r="A30" s="28" t="s">
        <v>33</v>
      </c>
      <c r="B30" s="29" t="s">
        <v>153</v>
      </c>
      <c r="C30" s="30">
        <f>VLOOKUP(A30,'[1]Càlcul imports'!$A:$AD,28,0)</f>
        <v>83966.22</v>
      </c>
      <c r="D30" s="30">
        <f>VLOOKUP(A30,'[1]Càlcul imports'!$A:$AD,29,0)</f>
        <v>0</v>
      </c>
    </row>
    <row r="31" spans="1:4" x14ac:dyDescent="0.2">
      <c r="A31" s="28" t="s">
        <v>34</v>
      </c>
      <c r="B31" s="29" t="s">
        <v>154</v>
      </c>
      <c r="C31" s="30">
        <f>VLOOKUP(A31,'[1]Càlcul imports'!$A:$AD,28,0)</f>
        <v>84710.82</v>
      </c>
      <c r="D31" s="30">
        <f>VLOOKUP(A31,'[1]Càlcul imports'!$A:$AD,29,0)</f>
        <v>0</v>
      </c>
    </row>
    <row r="32" spans="1:4" x14ac:dyDescent="0.2">
      <c r="A32" s="28" t="s">
        <v>35</v>
      </c>
      <c r="B32" s="29" t="s">
        <v>155</v>
      </c>
      <c r="C32" s="30">
        <f>VLOOKUP(A32,'[1]Càlcul imports'!$A:$AD,28,0)</f>
        <v>371431.59</v>
      </c>
      <c r="D32" s="30">
        <f>VLOOKUP(A32,'[1]Càlcul imports'!$A:$AD,29,0)</f>
        <v>130034.28</v>
      </c>
    </row>
    <row r="33" spans="1:4" x14ac:dyDescent="0.2">
      <c r="A33" s="28" t="s">
        <v>36</v>
      </c>
      <c r="B33" s="29" t="s">
        <v>156</v>
      </c>
      <c r="C33" s="30">
        <f>VLOOKUP(A33,'[1]Càlcul imports'!$A:$AD,28,0)</f>
        <v>134731.04</v>
      </c>
      <c r="D33" s="30">
        <f>VLOOKUP(A33,'[1]Càlcul imports'!$A:$AD,29,0)</f>
        <v>0</v>
      </c>
    </row>
    <row r="34" spans="1:4" x14ac:dyDescent="0.2">
      <c r="A34" s="28" t="s">
        <v>37</v>
      </c>
      <c r="B34" s="29" t="s">
        <v>157</v>
      </c>
      <c r="C34" s="30">
        <f>VLOOKUP(A34,'[1]Càlcul imports'!$A:$AD,28,0)</f>
        <v>229366.08</v>
      </c>
      <c r="D34" s="30">
        <f>VLOOKUP(A34,'[1]Càlcul imports'!$A:$AD,29,0)</f>
        <v>0</v>
      </c>
    </row>
    <row r="35" spans="1:4" x14ac:dyDescent="0.2">
      <c r="A35" s="28" t="s">
        <v>38</v>
      </c>
      <c r="B35" s="29" t="s">
        <v>158</v>
      </c>
      <c r="C35" s="30">
        <f>VLOOKUP(A35,'[1]Càlcul imports'!$A:$AD,28,0)</f>
        <v>705005.21</v>
      </c>
      <c r="D35" s="30">
        <f>VLOOKUP(A35,'[1]Càlcul imports'!$A:$AD,29,0)</f>
        <v>0</v>
      </c>
    </row>
    <row r="36" spans="1:4" x14ac:dyDescent="0.2">
      <c r="A36" s="28" t="s">
        <v>39</v>
      </c>
      <c r="B36" s="29" t="s">
        <v>159</v>
      </c>
      <c r="C36" s="30">
        <f>VLOOKUP(A36,'[1]Càlcul imports'!$A:$AD,28,0)</f>
        <v>96570.57</v>
      </c>
      <c r="D36" s="30">
        <f>VLOOKUP(A36,'[1]Càlcul imports'!$A:$AD,29,0)</f>
        <v>8668.9500000000007</v>
      </c>
    </row>
    <row r="37" spans="1:4" x14ac:dyDescent="0.2">
      <c r="A37" s="28" t="s">
        <v>40</v>
      </c>
      <c r="B37" s="29" t="s">
        <v>160</v>
      </c>
      <c r="C37" s="30">
        <f>VLOOKUP(A37,'[1]Càlcul imports'!$A:$AD,28,0)</f>
        <v>140401.54999999999</v>
      </c>
      <c r="D37" s="30">
        <f>VLOOKUP(A37,'[1]Càlcul imports'!$A:$AD,29,0)</f>
        <v>13088.77</v>
      </c>
    </row>
    <row r="38" spans="1:4" x14ac:dyDescent="0.2">
      <c r="A38" s="28" t="s">
        <v>41</v>
      </c>
      <c r="B38" s="29" t="s">
        <v>161</v>
      </c>
      <c r="C38" s="30">
        <f>VLOOKUP(A38,'[1]Càlcul imports'!$A:$AD,28,0)</f>
        <v>110296</v>
      </c>
      <c r="D38" s="30">
        <f>VLOOKUP(A38,'[1]Càlcul imports'!$A:$AD,29,0)</f>
        <v>0</v>
      </c>
    </row>
    <row r="39" spans="1:4" x14ac:dyDescent="0.2">
      <c r="A39" s="28" t="s">
        <v>42</v>
      </c>
      <c r="B39" s="29" t="s">
        <v>162</v>
      </c>
      <c r="C39" s="30">
        <f>VLOOKUP(A39,'[1]Càlcul imports'!$A:$AD,28,0)</f>
        <v>50000</v>
      </c>
      <c r="D39" s="30">
        <f>VLOOKUP(A39,'[1]Càlcul imports'!$A:$AD,29,0)</f>
        <v>0</v>
      </c>
    </row>
    <row r="40" spans="1:4" x14ac:dyDescent="0.2">
      <c r="A40" s="28" t="s">
        <v>43</v>
      </c>
      <c r="B40" s="29" t="s">
        <v>163</v>
      </c>
      <c r="C40" s="30">
        <f>VLOOKUP(A40,'[1]Càlcul imports'!$A:$AD,28,0)</f>
        <v>257920.65</v>
      </c>
      <c r="D40" s="30">
        <f>VLOOKUP(A40,'[1]Càlcul imports'!$A:$AD,29,0)</f>
        <v>88492.1</v>
      </c>
    </row>
    <row r="41" spans="1:4" x14ac:dyDescent="0.2">
      <c r="A41" s="28" t="s">
        <v>44</v>
      </c>
      <c r="B41" s="29" t="s">
        <v>164</v>
      </c>
      <c r="C41" s="30">
        <f>VLOOKUP(A41,'[1]Càlcul imports'!$A:$AD,28,0)</f>
        <v>157610.43</v>
      </c>
      <c r="D41" s="30">
        <f>VLOOKUP(A41,'[1]Càlcul imports'!$A:$AD,29,0)</f>
        <v>0</v>
      </c>
    </row>
    <row r="42" spans="1:4" x14ac:dyDescent="0.2">
      <c r="A42" s="28" t="s">
        <v>45</v>
      </c>
      <c r="B42" s="29" t="s">
        <v>165</v>
      </c>
      <c r="C42" s="30">
        <f>VLOOKUP(A42,'[1]Càlcul imports'!$A:$AD,28,0)</f>
        <v>70428.11</v>
      </c>
      <c r="D42" s="30">
        <f>VLOOKUP(A42,'[1]Càlcul imports'!$A:$AD,29,0)</f>
        <v>0</v>
      </c>
    </row>
    <row r="43" spans="1:4" x14ac:dyDescent="0.2">
      <c r="A43" s="28" t="s">
        <v>46</v>
      </c>
      <c r="B43" s="29" t="s">
        <v>166</v>
      </c>
      <c r="C43" s="30">
        <f>VLOOKUP(A43,'[1]Càlcul imports'!$A:$AD,28,0)</f>
        <v>141386.54999999999</v>
      </c>
      <c r="D43" s="30">
        <f>VLOOKUP(A43,'[1]Càlcul imports'!$A:$AD,29,0)</f>
        <v>0</v>
      </c>
    </row>
    <row r="44" spans="1:4" x14ac:dyDescent="0.2">
      <c r="A44" s="28" t="s">
        <v>47</v>
      </c>
      <c r="B44" s="29" t="s">
        <v>167</v>
      </c>
      <c r="C44" s="30">
        <f>VLOOKUP(A44,'[1]Càlcul imports'!$A:$AD,28,0)</f>
        <v>109757.09</v>
      </c>
      <c r="D44" s="30">
        <f>VLOOKUP(A44,'[1]Càlcul imports'!$A:$AD,29,0)</f>
        <v>0</v>
      </c>
    </row>
    <row r="45" spans="1:4" x14ac:dyDescent="0.2">
      <c r="A45" s="28" t="s">
        <v>48</v>
      </c>
      <c r="B45" s="29" t="s">
        <v>168</v>
      </c>
      <c r="C45" s="30">
        <f>VLOOKUP(A45,'[1]Càlcul imports'!$A:$AD,28,0)</f>
        <v>105057.82</v>
      </c>
      <c r="D45" s="30">
        <f>VLOOKUP(A45,'[1]Càlcul imports'!$A:$AD,29,0)</f>
        <v>0</v>
      </c>
    </row>
    <row r="46" spans="1:4" x14ac:dyDescent="0.2">
      <c r="A46" s="28" t="s">
        <v>49</v>
      </c>
      <c r="B46" s="29" t="s">
        <v>169</v>
      </c>
      <c r="C46" s="30">
        <f>VLOOKUP(A46,'[1]Càlcul imports'!$A:$AD,28,0)</f>
        <v>71659.460000000006</v>
      </c>
      <c r="D46" s="30">
        <f>VLOOKUP(A46,'[1]Càlcul imports'!$A:$AD,29,0)</f>
        <v>0</v>
      </c>
    </row>
    <row r="47" spans="1:4" x14ac:dyDescent="0.2">
      <c r="A47" s="28" t="s">
        <v>50</v>
      </c>
      <c r="B47" s="29" t="s">
        <v>170</v>
      </c>
      <c r="C47" s="30">
        <f>VLOOKUP(A47,'[1]Càlcul imports'!$A:$AD,28,0)</f>
        <v>88579.02</v>
      </c>
      <c r="D47" s="30">
        <f>VLOOKUP(A47,'[1]Càlcul imports'!$A:$AD,29,0)</f>
        <v>0</v>
      </c>
    </row>
    <row r="48" spans="1:4" x14ac:dyDescent="0.2">
      <c r="A48" s="28" t="s">
        <v>51</v>
      </c>
      <c r="B48" s="29" t="s">
        <v>171</v>
      </c>
      <c r="C48" s="30">
        <f>VLOOKUP(A48,'[1]Càlcul imports'!$A:$AD,28,0)</f>
        <v>374733.18</v>
      </c>
      <c r="D48" s="30">
        <f>VLOOKUP(A48,'[1]Càlcul imports'!$A:$AD,29,0)</f>
        <v>216723.8</v>
      </c>
    </row>
    <row r="49" spans="1:4" x14ac:dyDescent="0.2">
      <c r="A49" s="28" t="s">
        <v>52</v>
      </c>
      <c r="B49" s="29" t="s">
        <v>172</v>
      </c>
      <c r="C49" s="30">
        <f>VLOOKUP(A49,'[1]Càlcul imports'!$A:$AD,28,0)</f>
        <v>88169.77</v>
      </c>
      <c r="D49" s="30">
        <f>VLOOKUP(A49,'[1]Càlcul imports'!$A:$AD,29,0)</f>
        <v>0</v>
      </c>
    </row>
    <row r="50" spans="1:4" x14ac:dyDescent="0.2">
      <c r="A50" s="28" t="s">
        <v>53</v>
      </c>
      <c r="B50" s="29" t="s">
        <v>173</v>
      </c>
      <c r="C50" s="30">
        <f>VLOOKUP(A50,'[1]Càlcul imports'!$A:$AD,28,0)</f>
        <v>89954</v>
      </c>
      <c r="D50" s="30">
        <f>VLOOKUP(A50,'[1]Càlcul imports'!$A:$AD,29,0)</f>
        <v>0</v>
      </c>
    </row>
    <row r="51" spans="1:4" x14ac:dyDescent="0.2">
      <c r="A51" s="28" t="s">
        <v>54</v>
      </c>
      <c r="B51" s="29" t="s">
        <v>174</v>
      </c>
      <c r="C51" s="30">
        <f>VLOOKUP(A51,'[1]Càlcul imports'!$A:$AD,28,0)</f>
        <v>435393.74</v>
      </c>
      <c r="D51" s="30">
        <f>VLOOKUP(A51,'[1]Càlcul imports'!$A:$AD,29,0)</f>
        <v>0</v>
      </c>
    </row>
    <row r="52" spans="1:4" x14ac:dyDescent="0.2">
      <c r="A52" s="28" t="s">
        <v>55</v>
      </c>
      <c r="B52" s="29" t="s">
        <v>175</v>
      </c>
      <c r="C52" s="30">
        <f>VLOOKUP(A52,'[1]Càlcul imports'!$A:$AD,28,0)</f>
        <v>759388.22</v>
      </c>
      <c r="D52" s="30">
        <f>VLOOKUP(A52,'[1]Càlcul imports'!$A:$AD,29,0)</f>
        <v>0</v>
      </c>
    </row>
    <row r="53" spans="1:4" x14ac:dyDescent="0.2">
      <c r="A53" s="28" t="s">
        <v>56</v>
      </c>
      <c r="B53" s="29" t="s">
        <v>176</v>
      </c>
      <c r="C53" s="30">
        <f>VLOOKUP(A53,'[1]Càlcul imports'!$A:$AD,28,0)</f>
        <v>113323.56</v>
      </c>
      <c r="D53" s="30">
        <f>VLOOKUP(A53,'[1]Càlcul imports'!$A:$AD,29,0)</f>
        <v>0</v>
      </c>
    </row>
    <row r="54" spans="1:4" x14ac:dyDescent="0.2">
      <c r="A54" s="28" t="s">
        <v>57</v>
      </c>
      <c r="B54" s="29" t="s">
        <v>177</v>
      </c>
      <c r="C54" s="30">
        <f>VLOOKUP(A54,'[1]Càlcul imports'!$A:$AD,28,0)</f>
        <v>80201.11</v>
      </c>
      <c r="D54" s="30">
        <f>VLOOKUP(A54,'[1]Càlcul imports'!$A:$AD,29,0)</f>
        <v>0</v>
      </c>
    </row>
    <row r="55" spans="1:4" x14ac:dyDescent="0.2">
      <c r="A55" s="28" t="s">
        <v>58</v>
      </c>
      <c r="B55" s="29" t="s">
        <v>178</v>
      </c>
      <c r="C55" s="30">
        <f>VLOOKUP(A55,'[1]Càlcul imports'!$A:$AD,28,0)</f>
        <v>170717.7</v>
      </c>
      <c r="D55" s="30">
        <f>VLOOKUP(A55,'[1]Càlcul imports'!$A:$AD,29,0)</f>
        <v>0</v>
      </c>
    </row>
    <row r="56" spans="1:4" x14ac:dyDescent="0.2">
      <c r="A56" s="28" t="s">
        <v>59</v>
      </c>
      <c r="B56" s="29" t="s">
        <v>179</v>
      </c>
      <c r="C56" s="30">
        <f>VLOOKUP(A56,'[1]Càlcul imports'!$A:$AD,28,0)</f>
        <v>217894.24</v>
      </c>
      <c r="D56" s="30">
        <f>VLOOKUP(A56,'[1]Càlcul imports'!$A:$AD,29,0)</f>
        <v>6159.95</v>
      </c>
    </row>
    <row r="57" spans="1:4" x14ac:dyDescent="0.2">
      <c r="A57" s="28" t="s">
        <v>60</v>
      </c>
      <c r="B57" s="29" t="s">
        <v>180</v>
      </c>
      <c r="C57" s="30">
        <f>VLOOKUP(A57,'[1]Càlcul imports'!$A:$AD,28,0)</f>
        <v>140065.89000000001</v>
      </c>
      <c r="D57" s="30">
        <f>VLOOKUP(A57,'[1]Càlcul imports'!$A:$AD,29,0)</f>
        <v>0</v>
      </c>
    </row>
    <row r="58" spans="1:4" x14ac:dyDescent="0.2">
      <c r="A58" s="28" t="s">
        <v>61</v>
      </c>
      <c r="B58" s="29" t="s">
        <v>181</v>
      </c>
      <c r="C58" s="30">
        <f>VLOOKUP(A58,'[1]Càlcul imports'!$A:$AD,28,0)</f>
        <v>201648.04</v>
      </c>
      <c r="D58" s="30">
        <f>VLOOKUP(A58,'[1]Càlcul imports'!$A:$AD,29,0)</f>
        <v>43344.76</v>
      </c>
    </row>
    <row r="59" spans="1:4" x14ac:dyDescent="0.2">
      <c r="A59" s="28" t="s">
        <v>62</v>
      </c>
      <c r="B59" s="29" t="s">
        <v>182</v>
      </c>
      <c r="C59" s="30">
        <f>VLOOKUP(A59,'[1]Càlcul imports'!$A:$AD,28,0)</f>
        <v>85742.91</v>
      </c>
      <c r="D59" s="30">
        <f>VLOOKUP(A59,'[1]Càlcul imports'!$A:$AD,29,0)</f>
        <v>0</v>
      </c>
    </row>
    <row r="60" spans="1:4" x14ac:dyDescent="0.2">
      <c r="A60" s="28" t="s">
        <v>63</v>
      </c>
      <c r="B60" s="29" t="s">
        <v>183</v>
      </c>
      <c r="C60" s="30">
        <f>VLOOKUP(A60,'[1]Càlcul imports'!$A:$AD,28,0)</f>
        <v>66372.61</v>
      </c>
      <c r="D60" s="30">
        <f>VLOOKUP(A60,'[1]Càlcul imports'!$A:$AD,29,0)</f>
        <v>0</v>
      </c>
    </row>
    <row r="61" spans="1:4" x14ac:dyDescent="0.2">
      <c r="A61" s="28" t="s">
        <v>64</v>
      </c>
      <c r="B61" s="29" t="s">
        <v>184</v>
      </c>
      <c r="C61" s="30">
        <f>VLOOKUP(A61,'[1]Càlcul imports'!$A:$AD,28,0)</f>
        <v>70854.710000000006</v>
      </c>
      <c r="D61" s="30">
        <f>VLOOKUP(A61,'[1]Càlcul imports'!$A:$AD,29,0)</f>
        <v>0</v>
      </c>
    </row>
    <row r="62" spans="1:4" x14ac:dyDescent="0.2">
      <c r="A62" s="28" t="s">
        <v>65</v>
      </c>
      <c r="B62" s="29" t="s">
        <v>185</v>
      </c>
      <c r="C62" s="30">
        <f>VLOOKUP(A62,'[1]Càlcul imports'!$A:$AD,28,0)</f>
        <v>202899.27</v>
      </c>
      <c r="D62" s="30">
        <f>VLOOKUP(A62,'[1]Càlcul imports'!$A:$AD,29,0)</f>
        <v>0</v>
      </c>
    </row>
    <row r="63" spans="1:4" x14ac:dyDescent="0.2">
      <c r="A63" s="28" t="s">
        <v>66</v>
      </c>
      <c r="B63" s="29" t="s">
        <v>186</v>
      </c>
      <c r="C63" s="30">
        <f>VLOOKUP(A63,'[1]Càlcul imports'!$A:$AD,28,0)</f>
        <v>128718.93</v>
      </c>
      <c r="D63" s="30">
        <f>VLOOKUP(A63,'[1]Càlcul imports'!$A:$AD,29,0)</f>
        <v>0</v>
      </c>
    </row>
    <row r="64" spans="1:4" x14ac:dyDescent="0.2">
      <c r="A64" s="28" t="s">
        <v>13</v>
      </c>
      <c r="B64" s="29" t="s">
        <v>133</v>
      </c>
      <c r="C64" s="30">
        <f>VLOOKUP(A64,'[1]Càlcul imports'!$A:$AD,28,0)</f>
        <v>0</v>
      </c>
      <c r="D64" s="30">
        <f>VLOOKUP(A64,'[1]Càlcul imports'!$A:$AD,29,0)</f>
        <v>0</v>
      </c>
    </row>
    <row r="65" spans="1:4" x14ac:dyDescent="0.2">
      <c r="A65" s="28" t="s">
        <v>14</v>
      </c>
      <c r="B65" s="29" t="s">
        <v>134</v>
      </c>
      <c r="C65" s="30">
        <f>VLOOKUP(A65,'[1]Càlcul imports'!$A:$AD,28,0)</f>
        <v>136038.72</v>
      </c>
      <c r="D65" s="30">
        <f>VLOOKUP(A65,'[1]Càlcul imports'!$A:$AD,29,0)</f>
        <v>0</v>
      </c>
    </row>
    <row r="66" spans="1:4" x14ac:dyDescent="0.2">
      <c r="A66" s="28" t="s">
        <v>20</v>
      </c>
      <c r="B66" s="29" t="s">
        <v>140</v>
      </c>
      <c r="C66" s="30">
        <f>VLOOKUP(A66,'[1]Càlcul imports'!$A:$AD,28,0)</f>
        <v>130000</v>
      </c>
      <c r="D66" s="30">
        <f>VLOOKUP(A66,'[1]Càlcul imports'!$A:$AD,29,0)</f>
        <v>0</v>
      </c>
    </row>
    <row r="67" spans="1:4" x14ac:dyDescent="0.2">
      <c r="A67" s="28" t="s">
        <v>30</v>
      </c>
      <c r="B67" s="29" t="s">
        <v>150</v>
      </c>
      <c r="C67" s="30">
        <f>VLOOKUP(A67,'[1]Càlcul imports'!$A:$AD,28,0)</f>
        <v>84196.66</v>
      </c>
      <c r="D67" s="30">
        <f>VLOOKUP(A67,'[1]Càlcul imports'!$A:$AD,29,0)</f>
        <v>0</v>
      </c>
    </row>
    <row r="68" spans="1:4" x14ac:dyDescent="0.2">
      <c r="A68" s="28" t="s">
        <v>31</v>
      </c>
      <c r="B68" s="29" t="s">
        <v>151</v>
      </c>
      <c r="C68" s="30">
        <f>VLOOKUP(A68,'[1]Càlcul imports'!$A:$AD,28,0)</f>
        <v>115808.46</v>
      </c>
      <c r="D68" s="30">
        <f>VLOOKUP(A68,'[1]Càlcul imports'!$A:$AD,29,0)</f>
        <v>0</v>
      </c>
    </row>
    <row r="69" spans="1:4" x14ac:dyDescent="0.2">
      <c r="A69" s="28" t="s">
        <v>67</v>
      </c>
      <c r="B69" s="29" t="s">
        <v>187</v>
      </c>
      <c r="C69" s="30">
        <f>VLOOKUP(A69,'[1]Càlcul imports'!$A:$AD,28,0)</f>
        <v>40703.64</v>
      </c>
      <c r="D69" s="30">
        <f>VLOOKUP(A69,'[1]Càlcul imports'!$A:$AD,29,0)</f>
        <v>48148.92</v>
      </c>
    </row>
    <row r="70" spans="1:4" x14ac:dyDescent="0.2">
      <c r="A70" s="28" t="s">
        <v>81</v>
      </c>
      <c r="B70" s="29" t="s">
        <v>201</v>
      </c>
      <c r="C70" s="30">
        <f>VLOOKUP(A70,'[1]Càlcul imports'!$A:$AD,28,0)</f>
        <v>61876.04</v>
      </c>
      <c r="D70" s="30">
        <f>VLOOKUP(A70,'[1]Càlcul imports'!$A:$AD,29,0)</f>
        <v>13003.45</v>
      </c>
    </row>
    <row r="71" spans="1:4" x14ac:dyDescent="0.2">
      <c r="A71" s="28" t="s">
        <v>82</v>
      </c>
      <c r="B71" s="29" t="s">
        <v>202</v>
      </c>
      <c r="C71" s="30">
        <f>VLOOKUP(A71,'[1]Càlcul imports'!$A:$AD,28,0)</f>
        <v>64571.62</v>
      </c>
      <c r="D71" s="30">
        <f>VLOOKUP(A71,'[1]Càlcul imports'!$A:$AD,29,0)</f>
        <v>0</v>
      </c>
    </row>
    <row r="72" spans="1:4" x14ac:dyDescent="0.2">
      <c r="A72" s="28" t="s">
        <v>85</v>
      </c>
      <c r="B72" s="29" t="s">
        <v>205</v>
      </c>
      <c r="C72" s="30">
        <f>VLOOKUP(A72,'[1]Càlcul imports'!$A:$AD,28,0)</f>
        <v>75336.45</v>
      </c>
      <c r="D72" s="30">
        <f>VLOOKUP(A72,'[1]Càlcul imports'!$A:$AD,29,0)</f>
        <v>0</v>
      </c>
    </row>
    <row r="73" spans="1:4" x14ac:dyDescent="0.2">
      <c r="A73" s="28" t="s">
        <v>90</v>
      </c>
      <c r="B73" s="29" t="s">
        <v>210</v>
      </c>
      <c r="C73" s="30">
        <f>VLOOKUP(A73,'[1]Càlcul imports'!$A:$AD,28,0)</f>
        <v>128382.77</v>
      </c>
      <c r="D73" s="30">
        <f>VLOOKUP(A73,'[1]Càlcul imports'!$A:$AD,29,0)</f>
        <v>0</v>
      </c>
    </row>
    <row r="74" spans="1:4" x14ac:dyDescent="0.2">
      <c r="A74" s="28" t="s">
        <v>97</v>
      </c>
      <c r="B74" s="29" t="s">
        <v>217</v>
      </c>
      <c r="C74" s="30">
        <f>VLOOKUP(A74,'[1]Càlcul imports'!$A:$AD,28,0)</f>
        <v>65581.759999999995</v>
      </c>
      <c r="D74" s="30">
        <f>VLOOKUP(A74,'[1]Càlcul imports'!$A:$AD,29,0)</f>
        <v>17337.900000000001</v>
      </c>
    </row>
    <row r="75" spans="1:4" x14ac:dyDescent="0.2">
      <c r="A75" s="28" t="s">
        <v>99</v>
      </c>
      <c r="B75" s="29" t="s">
        <v>219</v>
      </c>
      <c r="C75" s="30">
        <f>VLOOKUP(A75,'[1]Càlcul imports'!$A:$AD,28,0)</f>
        <v>84851.43</v>
      </c>
      <c r="D75" s="30">
        <f>VLOOKUP(A75,'[1]Càlcul imports'!$A:$AD,29,0)</f>
        <v>0</v>
      </c>
    </row>
    <row r="76" spans="1:4" x14ac:dyDescent="0.2">
      <c r="A76" s="28" t="s">
        <v>101</v>
      </c>
      <c r="B76" s="29" t="s">
        <v>221</v>
      </c>
      <c r="C76" s="30">
        <f>VLOOKUP(A76,'[1]Càlcul imports'!$A:$AD,28,0)</f>
        <v>322699.82</v>
      </c>
      <c r="D76" s="30">
        <f>VLOOKUP(A76,'[1]Càlcul imports'!$A:$AD,29,0)</f>
        <v>0</v>
      </c>
    </row>
    <row r="77" spans="1:4" x14ac:dyDescent="0.2">
      <c r="A77" s="28" t="s">
        <v>104</v>
      </c>
      <c r="B77" s="29" t="s">
        <v>224</v>
      </c>
      <c r="C77" s="30">
        <f>VLOOKUP(A77,'[1]Càlcul imports'!$A:$AD,28,0)</f>
        <v>42304.79</v>
      </c>
      <c r="D77" s="30">
        <f>VLOOKUP(A77,'[1]Càlcul imports'!$A:$AD,29,0)</f>
        <v>12106.37</v>
      </c>
    </row>
    <row r="78" spans="1:4" x14ac:dyDescent="0.2">
      <c r="A78" s="28" t="s">
        <v>68</v>
      </c>
      <c r="B78" s="29" t="s">
        <v>188</v>
      </c>
      <c r="C78" s="30">
        <f>VLOOKUP(A78,'[1]Càlcul imports'!$A:$AD,28,0)</f>
        <v>68108.490000000005</v>
      </c>
      <c r="D78" s="30">
        <f>VLOOKUP(A78,'[1]Càlcul imports'!$A:$AD,29,0)</f>
        <v>0</v>
      </c>
    </row>
    <row r="79" spans="1:4" x14ac:dyDescent="0.2">
      <c r="A79" s="28" t="s">
        <v>69</v>
      </c>
      <c r="B79" s="29" t="s">
        <v>189</v>
      </c>
      <c r="C79" s="30">
        <f>VLOOKUP(A79,'[1]Càlcul imports'!$A:$AD,28,0)</f>
        <v>305684.40999999997</v>
      </c>
      <c r="D79" s="30">
        <f>VLOOKUP(A79,'[1]Càlcul imports'!$A:$AD,29,0)</f>
        <v>0</v>
      </c>
    </row>
    <row r="80" spans="1:4" x14ac:dyDescent="0.2">
      <c r="A80" s="28" t="s">
        <v>70</v>
      </c>
      <c r="B80" s="29" t="s">
        <v>190</v>
      </c>
      <c r="C80" s="30">
        <f>VLOOKUP(A80,'[1]Càlcul imports'!$A:$AD,28,0)</f>
        <v>242122.61</v>
      </c>
      <c r="D80" s="30">
        <f>VLOOKUP(A80,'[1]Càlcul imports'!$A:$AD,29,0)</f>
        <v>17337.900000000001</v>
      </c>
    </row>
    <row r="81" spans="1:4" x14ac:dyDescent="0.2">
      <c r="A81" s="28" t="s">
        <v>71</v>
      </c>
      <c r="B81" s="29" t="s">
        <v>191</v>
      </c>
      <c r="C81" s="30">
        <f>VLOOKUP(A81,'[1]Càlcul imports'!$A:$AD,28,0)</f>
        <v>70582.67</v>
      </c>
      <c r="D81" s="30">
        <f>VLOOKUP(A81,'[1]Càlcul imports'!$A:$AD,29,0)</f>
        <v>0</v>
      </c>
    </row>
    <row r="82" spans="1:4" x14ac:dyDescent="0.2">
      <c r="A82" s="28" t="s">
        <v>72</v>
      </c>
      <c r="B82" s="29" t="s">
        <v>192</v>
      </c>
      <c r="C82" s="30">
        <f>VLOOKUP(A82,'[1]Càlcul imports'!$A:$AD,28,0)</f>
        <v>32034.44</v>
      </c>
      <c r="D82" s="30">
        <f>VLOOKUP(A82,'[1]Càlcul imports'!$A:$AD,29,0)</f>
        <v>0</v>
      </c>
    </row>
    <row r="83" spans="1:4" x14ac:dyDescent="0.2">
      <c r="A83" s="28" t="s">
        <v>73</v>
      </c>
      <c r="B83" s="29" t="s">
        <v>193</v>
      </c>
      <c r="C83" s="30">
        <f>VLOOKUP(A83,'[1]Càlcul imports'!$A:$AD,28,0)</f>
        <v>288632.75</v>
      </c>
      <c r="D83" s="30">
        <f>VLOOKUP(A83,'[1]Càlcul imports'!$A:$AD,29,0)</f>
        <v>0</v>
      </c>
    </row>
    <row r="84" spans="1:4" x14ac:dyDescent="0.2">
      <c r="A84" s="28" t="s">
        <v>84</v>
      </c>
      <c r="B84" s="29" t="s">
        <v>204</v>
      </c>
      <c r="C84" s="30">
        <f>VLOOKUP(A84,'[1]Càlcul imports'!$A:$AD,28,0)</f>
        <v>60444.44</v>
      </c>
      <c r="D84" s="30">
        <f>VLOOKUP(A84,'[1]Càlcul imports'!$A:$AD,29,0)</f>
        <v>0</v>
      </c>
    </row>
    <row r="85" spans="1:4" x14ac:dyDescent="0.2">
      <c r="A85" s="28" t="s">
        <v>105</v>
      </c>
      <c r="B85" s="29" t="s">
        <v>225</v>
      </c>
      <c r="C85" s="30">
        <f>VLOOKUP(A85,'[1]Càlcul imports'!$A:$AD,28,0)</f>
        <v>127528.61</v>
      </c>
      <c r="D85" s="30">
        <f>VLOOKUP(A85,'[1]Càlcul imports'!$A:$AD,29,0)</f>
        <v>19480.36</v>
      </c>
    </row>
    <row r="86" spans="1:4" x14ac:dyDescent="0.2">
      <c r="A86" s="28" t="s">
        <v>74</v>
      </c>
      <c r="B86" s="29" t="s">
        <v>194</v>
      </c>
      <c r="C86" s="30">
        <f>VLOOKUP(A86,'[1]Càlcul imports'!$A:$AD,28,0)</f>
        <v>327594.21999999997</v>
      </c>
      <c r="D86" s="30">
        <f>VLOOKUP(A86,'[1]Càlcul imports'!$A:$AD,29,0)</f>
        <v>0</v>
      </c>
    </row>
    <row r="87" spans="1:4" x14ac:dyDescent="0.2">
      <c r="A87" s="28" t="s">
        <v>75</v>
      </c>
      <c r="B87" s="29" t="s">
        <v>195</v>
      </c>
      <c r="C87" s="30">
        <f>VLOOKUP(A87,'[1]Càlcul imports'!$A:$AD,28,0)</f>
        <v>185343.55</v>
      </c>
      <c r="D87" s="30">
        <f>VLOOKUP(A87,'[1]Càlcul imports'!$A:$AD,29,0)</f>
        <v>4972.05</v>
      </c>
    </row>
    <row r="88" spans="1:4" x14ac:dyDescent="0.2">
      <c r="A88" s="28" t="s">
        <v>76</v>
      </c>
      <c r="B88" s="29" t="s">
        <v>196</v>
      </c>
      <c r="C88" s="30">
        <f>VLOOKUP(A88,'[1]Càlcul imports'!$A:$AD,28,0)</f>
        <v>132233.75</v>
      </c>
      <c r="D88" s="30">
        <f>VLOOKUP(A88,'[1]Càlcul imports'!$A:$AD,29,0)</f>
        <v>0</v>
      </c>
    </row>
    <row r="89" spans="1:4" x14ac:dyDescent="0.2">
      <c r="A89" s="28" t="s">
        <v>77</v>
      </c>
      <c r="B89" s="29" t="s">
        <v>197</v>
      </c>
      <c r="C89" s="30">
        <f>VLOOKUP(A89,'[1]Càlcul imports'!$A:$AD,28,0)</f>
        <v>285841.33</v>
      </c>
      <c r="D89" s="30">
        <f>VLOOKUP(A89,'[1]Càlcul imports'!$A:$AD,29,0)</f>
        <v>24703.14</v>
      </c>
    </row>
    <row r="90" spans="1:4" x14ac:dyDescent="0.2">
      <c r="A90" s="28" t="s">
        <v>78</v>
      </c>
      <c r="B90" s="29" t="s">
        <v>198</v>
      </c>
      <c r="C90" s="30">
        <f>VLOOKUP(A90,'[1]Càlcul imports'!$A:$AD,28,0)</f>
        <v>463707.85</v>
      </c>
      <c r="D90" s="30">
        <f>VLOOKUP(A90,'[1]Càlcul imports'!$A:$AD,29,0)</f>
        <v>0</v>
      </c>
    </row>
    <row r="91" spans="1:4" x14ac:dyDescent="0.2">
      <c r="A91" s="28" t="s">
        <v>79</v>
      </c>
      <c r="B91" s="29" t="s">
        <v>199</v>
      </c>
      <c r="C91" s="30">
        <f>VLOOKUP(A91,'[1]Càlcul imports'!$A:$AD,28,0)</f>
        <v>149562.63</v>
      </c>
      <c r="D91" s="30">
        <f>VLOOKUP(A91,'[1]Càlcul imports'!$A:$AD,29,0)</f>
        <v>13382.58</v>
      </c>
    </row>
    <row r="92" spans="1:4" x14ac:dyDescent="0.2">
      <c r="A92" s="28" t="s">
        <v>80</v>
      </c>
      <c r="B92" s="29" t="s">
        <v>200</v>
      </c>
      <c r="C92" s="30">
        <f>VLOOKUP(A92,'[1]Càlcul imports'!$A:$AD,28,0)</f>
        <v>117056.86</v>
      </c>
      <c r="D92" s="30">
        <f>VLOOKUP(A92,'[1]Càlcul imports'!$A:$AD,29,0)</f>
        <v>376.39</v>
      </c>
    </row>
    <row r="93" spans="1:4" x14ac:dyDescent="0.2">
      <c r="A93" s="28" t="s">
        <v>83</v>
      </c>
      <c r="B93" s="29" t="s">
        <v>203</v>
      </c>
      <c r="C93" s="30">
        <f>VLOOKUP(A93,'[1]Càlcul imports'!$A:$AD,28,0)</f>
        <v>86746.05</v>
      </c>
      <c r="D93" s="30">
        <f>VLOOKUP(A93,'[1]Càlcul imports'!$A:$AD,29,0)</f>
        <v>39148.080000000002</v>
      </c>
    </row>
    <row r="94" spans="1:4" x14ac:dyDescent="0.2">
      <c r="A94" s="28" t="s">
        <v>86</v>
      </c>
      <c r="B94" s="29" t="s">
        <v>206</v>
      </c>
      <c r="C94" s="30">
        <f>VLOOKUP(A94,'[1]Càlcul imports'!$A:$AD,28,0)</f>
        <v>239988.96</v>
      </c>
      <c r="D94" s="30">
        <f>VLOOKUP(A94,'[1]Càlcul imports'!$A:$AD,29,0)</f>
        <v>0</v>
      </c>
    </row>
    <row r="95" spans="1:4" x14ac:dyDescent="0.2">
      <c r="A95" s="28" t="s">
        <v>87</v>
      </c>
      <c r="B95" s="29" t="s">
        <v>207</v>
      </c>
      <c r="C95" s="30">
        <f>VLOOKUP(A95,'[1]Càlcul imports'!$A:$AD,28,0)</f>
        <v>744411.12</v>
      </c>
      <c r="D95" s="30">
        <f>VLOOKUP(A95,'[1]Càlcul imports'!$A:$AD,29,0)</f>
        <v>112909.94</v>
      </c>
    </row>
    <row r="96" spans="1:4" x14ac:dyDescent="0.2">
      <c r="A96" s="28" t="s">
        <v>88</v>
      </c>
      <c r="B96" s="29" t="s">
        <v>208</v>
      </c>
      <c r="C96" s="30">
        <f>VLOOKUP(A96,'[1]Càlcul imports'!$A:$AD,28,0)</f>
        <v>48292.639999999999</v>
      </c>
      <c r="D96" s="30">
        <f>VLOOKUP(A96,'[1]Càlcul imports'!$A:$AD,29,0)</f>
        <v>0</v>
      </c>
    </row>
    <row r="97" spans="1:4" x14ac:dyDescent="0.2">
      <c r="A97" s="28" t="s">
        <v>89</v>
      </c>
      <c r="B97" s="29" t="s">
        <v>209</v>
      </c>
      <c r="C97" s="30">
        <f>VLOOKUP(A97,'[1]Càlcul imports'!$A:$AD,28,0)</f>
        <v>137343.22</v>
      </c>
      <c r="D97" s="30">
        <f>VLOOKUP(A97,'[1]Càlcul imports'!$A:$AD,29,0)</f>
        <v>104099.43</v>
      </c>
    </row>
    <row r="98" spans="1:4" x14ac:dyDescent="0.2">
      <c r="A98" s="28" t="s">
        <v>92</v>
      </c>
      <c r="B98" s="29" t="s">
        <v>212</v>
      </c>
      <c r="C98" s="30">
        <f>VLOOKUP(A98,'[1]Càlcul imports'!$A:$AD,28,0)</f>
        <v>53938.81</v>
      </c>
      <c r="D98" s="30">
        <f>VLOOKUP(A98,'[1]Càlcul imports'!$A:$AD,29,0)</f>
        <v>8668.9500000000007</v>
      </c>
    </row>
    <row r="99" spans="1:4" x14ac:dyDescent="0.2">
      <c r="A99" s="28" t="s">
        <v>93</v>
      </c>
      <c r="B99" s="29" t="s">
        <v>213</v>
      </c>
      <c r="C99" s="30">
        <f>VLOOKUP(A99,'[1]Càlcul imports'!$A:$AD,28,0)</f>
        <v>56406.85</v>
      </c>
      <c r="D99" s="30">
        <f>VLOOKUP(A99,'[1]Càlcul imports'!$A:$AD,29,0)</f>
        <v>0</v>
      </c>
    </row>
    <row r="100" spans="1:4" x14ac:dyDescent="0.2">
      <c r="A100" s="28" t="s">
        <v>94</v>
      </c>
      <c r="B100" s="29" t="s">
        <v>214</v>
      </c>
      <c r="C100" s="30">
        <f>VLOOKUP(A100,'[1]Càlcul imports'!$A:$AD,28,0)</f>
        <v>44046.67</v>
      </c>
      <c r="D100" s="30">
        <f>VLOOKUP(A100,'[1]Càlcul imports'!$A:$AD,29,0)</f>
        <v>0</v>
      </c>
    </row>
    <row r="101" spans="1:4" x14ac:dyDescent="0.2">
      <c r="A101" s="28" t="s">
        <v>95</v>
      </c>
      <c r="B101" s="29" t="s">
        <v>215</v>
      </c>
      <c r="C101" s="30">
        <f>VLOOKUP(A101,'[1]Càlcul imports'!$A:$AD,28,0)</f>
        <v>128121.12</v>
      </c>
      <c r="D101" s="30">
        <f>VLOOKUP(A101,'[1]Càlcul imports'!$A:$AD,29,0)</f>
        <v>0</v>
      </c>
    </row>
    <row r="102" spans="1:4" x14ac:dyDescent="0.2">
      <c r="A102" s="28" t="s">
        <v>96</v>
      </c>
      <c r="B102" s="29" t="s">
        <v>216</v>
      </c>
      <c r="C102" s="30">
        <f>VLOOKUP(A102,'[1]Càlcul imports'!$A:$AD,28,0)</f>
        <v>33199.75</v>
      </c>
      <c r="D102" s="30">
        <f>VLOOKUP(A102,'[1]Càlcul imports'!$A:$AD,29,0)</f>
        <v>0</v>
      </c>
    </row>
    <row r="103" spans="1:4" x14ac:dyDescent="0.2">
      <c r="A103" s="28" t="s">
        <v>98</v>
      </c>
      <c r="B103" s="29" t="s">
        <v>218</v>
      </c>
      <c r="C103" s="30">
        <f>VLOOKUP(A103,'[1]Càlcul imports'!$A:$AD,28,0)</f>
        <v>76194.55</v>
      </c>
      <c r="D103" s="30">
        <f>VLOOKUP(A103,'[1]Càlcul imports'!$A:$AD,29,0)</f>
        <v>0</v>
      </c>
    </row>
    <row r="104" spans="1:4" x14ac:dyDescent="0.2">
      <c r="A104" s="28" t="s">
        <v>100</v>
      </c>
      <c r="B104" s="29" t="s">
        <v>220</v>
      </c>
      <c r="C104" s="30">
        <f>VLOOKUP(A104,'[1]Càlcul imports'!$A:$AD,28,0)</f>
        <v>230350.37</v>
      </c>
      <c r="D104" s="30">
        <f>VLOOKUP(A104,'[1]Càlcul imports'!$A:$AD,29,0)</f>
        <v>17337.900000000001</v>
      </c>
    </row>
    <row r="105" spans="1:4" x14ac:dyDescent="0.2">
      <c r="A105" s="28" t="s">
        <v>102</v>
      </c>
      <c r="B105" s="29" t="s">
        <v>222</v>
      </c>
      <c r="C105" s="30">
        <f>VLOOKUP(A105,'[1]Càlcul imports'!$A:$AD,28,0)</f>
        <v>57124.46</v>
      </c>
      <c r="D105" s="30">
        <f>VLOOKUP(A105,'[1]Càlcul imports'!$A:$AD,29,0)</f>
        <v>10402.74</v>
      </c>
    </row>
    <row r="106" spans="1:4" x14ac:dyDescent="0.2">
      <c r="A106" s="28" t="s">
        <v>103</v>
      </c>
      <c r="B106" s="29" t="s">
        <v>223</v>
      </c>
      <c r="C106" s="30">
        <f>VLOOKUP(A106,'[1]Càlcul imports'!$A:$AD,28,0)</f>
        <v>271377.7</v>
      </c>
      <c r="D106" s="30">
        <f>VLOOKUP(A106,'[1]Càlcul imports'!$A:$AD,29,0)</f>
        <v>0</v>
      </c>
    </row>
    <row r="107" spans="1:4" x14ac:dyDescent="0.2">
      <c r="A107" s="28" t="s">
        <v>106</v>
      </c>
      <c r="B107" s="29" t="s">
        <v>226</v>
      </c>
      <c r="C107" s="30">
        <f>VLOOKUP(A107,'[1]Càlcul imports'!$A:$AD,28,0)</f>
        <v>307612.46000000002</v>
      </c>
      <c r="D107" s="30">
        <f>VLOOKUP(A107,'[1]Càlcul imports'!$A:$AD,29,0)</f>
        <v>0</v>
      </c>
    </row>
    <row r="108" spans="1:4" x14ac:dyDescent="0.2">
      <c r="A108" s="28" t="s">
        <v>107</v>
      </c>
      <c r="B108" s="29" t="s">
        <v>227</v>
      </c>
      <c r="C108" s="30">
        <f>VLOOKUP(A108,'[1]Càlcul imports'!$A:$AD,28,0)</f>
        <v>926454.98</v>
      </c>
      <c r="D108" s="30">
        <f>VLOOKUP(A108,'[1]Càlcul imports'!$A:$AD,29,0)</f>
        <v>0</v>
      </c>
    </row>
    <row r="109" spans="1:4" x14ac:dyDescent="0.2">
      <c r="A109" s="28" t="s">
        <v>91</v>
      </c>
      <c r="B109" s="29" t="s">
        <v>211</v>
      </c>
      <c r="C109" s="30">
        <f>VLOOKUP(A109,'[1]Càlcul imports'!$A:$AD,28,0)</f>
        <v>309642.17</v>
      </c>
      <c r="D109" s="30">
        <f>VLOOKUP(A109,'[1]Càlcul imports'!$A:$AD,29,0)</f>
        <v>43344.76</v>
      </c>
    </row>
  </sheetData>
  <sheetProtection algorithmName="SHA-512" hashValue="VoFofFmfH0LwkzkwW1021VAXJS3bpfHZXsoOIHAGGpWF0C6DpSFq1YF7aYjlPkubDIdHhHIXIt2jGheqzjiv8Q==" saltValue="xmmSRREj9xzNytImS7L4NQ==" spinCount="100000" sheet="1" objects="1" scenarios="1"/>
  <sortState ref="A2:C109">
    <sortCondition ref="A2:A10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O51"/>
  <sheetViews>
    <sheetView showGridLines="0" tabSelected="1" zoomScaleNormal="100" zoomScaleSheetLayoutView="100" workbookViewId="0">
      <selection sqref="A1:N1"/>
    </sheetView>
  </sheetViews>
  <sheetFormatPr defaultColWidth="8.88671875" defaultRowHeight="13.2" x14ac:dyDescent="0.25"/>
  <cols>
    <col min="1" max="1" width="16.77734375" style="1" customWidth="1"/>
    <col min="2" max="2" width="8.77734375" style="1" customWidth="1"/>
    <col min="3" max="3" width="1" style="1" customWidth="1"/>
    <col min="4" max="4" width="8.77734375" style="1" customWidth="1"/>
    <col min="5" max="5" width="1" style="1" customWidth="1"/>
    <col min="6" max="6" width="16.77734375" style="1" customWidth="1"/>
    <col min="7" max="7" width="1" style="1" customWidth="1"/>
    <col min="8" max="8" width="16.77734375" style="1" customWidth="1"/>
    <col min="9" max="9" width="1" style="1" customWidth="1"/>
    <col min="10" max="10" width="7.77734375" style="1" customWidth="1"/>
    <col min="11" max="11" width="1" style="1" customWidth="1"/>
    <col min="12" max="12" width="9.33203125" style="1" customWidth="1"/>
    <col min="13" max="13" width="1" style="1" customWidth="1"/>
    <col min="14" max="14" width="17.77734375" style="1" customWidth="1"/>
    <col min="15" max="16384" width="8.88671875" style="1"/>
  </cols>
  <sheetData>
    <row r="1" spans="1:14" ht="25.95" customHeight="1" x14ac:dyDescent="0.25">
      <c r="A1" s="47" t="s">
        <v>269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8.1" customHeight="1" x14ac:dyDescent="0.25">
      <c r="A2" s="49"/>
      <c r="B2" s="49"/>
      <c r="C2" s="49"/>
      <c r="D2" s="49"/>
      <c r="E2" s="49"/>
      <c r="F2" s="50"/>
      <c r="G2" s="50"/>
      <c r="H2" s="50"/>
      <c r="I2" s="50"/>
      <c r="J2" s="50"/>
      <c r="K2" s="50"/>
      <c r="L2" s="50"/>
      <c r="M2" s="50"/>
      <c r="N2" s="50"/>
    </row>
    <row r="3" spans="1:14" s="3" customFormat="1" ht="41.4" customHeight="1" x14ac:dyDescent="0.25">
      <c r="A3" s="48" t="s">
        <v>280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8.1" customHeight="1" x14ac:dyDescent="0.25">
      <c r="A4" s="49"/>
      <c r="B4" s="49"/>
      <c r="C4" s="49"/>
      <c r="D4" s="49"/>
      <c r="E4" s="49"/>
      <c r="F4" s="50"/>
      <c r="G4" s="50"/>
      <c r="H4" s="50"/>
      <c r="I4" s="50"/>
      <c r="J4" s="50"/>
      <c r="K4" s="50"/>
      <c r="L4" s="50"/>
      <c r="M4" s="50"/>
      <c r="N4" s="50"/>
    </row>
    <row r="5" spans="1:14" s="11" customFormat="1" ht="30" customHeight="1" thickBot="1" x14ac:dyDescent="0.35">
      <c r="A5" s="51" t="s">
        <v>255</v>
      </c>
      <c r="B5" s="52"/>
      <c r="C5" s="52"/>
      <c r="D5" s="52"/>
      <c r="E5" s="52"/>
      <c r="F5" s="52"/>
      <c r="G5" s="52"/>
      <c r="H5" s="52"/>
      <c r="I5" s="52"/>
      <c r="J5" s="53"/>
      <c r="K5" s="53"/>
      <c r="L5" s="53"/>
      <c r="M5" s="53"/>
      <c r="N5" s="54"/>
    </row>
    <row r="6" spans="1:14" s="11" customFormat="1" ht="18" customHeight="1" thickTop="1" x14ac:dyDescent="0.25">
      <c r="A6" s="56" t="s">
        <v>256</v>
      </c>
      <c r="B6" s="56"/>
      <c r="C6" s="56"/>
      <c r="D6" s="56"/>
      <c r="E6" s="56"/>
      <c r="F6" s="56"/>
      <c r="G6" s="33"/>
      <c r="H6" s="33"/>
      <c r="I6" s="31"/>
      <c r="J6" s="31"/>
      <c r="K6" s="31"/>
      <c r="L6" s="31"/>
      <c r="M6" s="31"/>
      <c r="N6" s="31" t="s">
        <v>228</v>
      </c>
    </row>
    <row r="7" spans="1:14" s="11" customFormat="1" ht="18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18"/>
      <c r="N7" s="38" t="e">
        <f>VLOOKUP(A7,Taules!A:B,2,0)</f>
        <v>#N/A</v>
      </c>
    </row>
    <row r="8" spans="1:14" ht="3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s="11" customFormat="1" ht="30" customHeight="1" thickBot="1" x14ac:dyDescent="0.35">
      <c r="A9" s="51" t="s">
        <v>261</v>
      </c>
      <c r="B9" s="52"/>
      <c r="C9" s="52"/>
      <c r="D9" s="52"/>
      <c r="E9" s="52"/>
      <c r="F9" s="52"/>
      <c r="G9" s="52"/>
      <c r="H9" s="52"/>
      <c r="I9" s="52"/>
      <c r="J9" s="53"/>
      <c r="K9" s="53"/>
      <c r="L9" s="53"/>
      <c r="M9" s="53"/>
      <c r="N9" s="54"/>
    </row>
    <row r="10" spans="1:14" s="11" customFormat="1" ht="18" customHeight="1" thickTop="1" x14ac:dyDescent="0.25">
      <c r="A10" s="12" t="s">
        <v>231</v>
      </c>
      <c r="B10" s="13"/>
      <c r="C10" s="13"/>
      <c r="D10" s="13"/>
      <c r="E10" s="31"/>
      <c r="F10" s="13"/>
      <c r="G10" s="13"/>
      <c r="H10" s="13"/>
      <c r="I10" s="31"/>
      <c r="J10" s="68"/>
      <c r="K10" s="68"/>
      <c r="L10" s="68"/>
      <c r="M10" s="68"/>
      <c r="N10" s="68"/>
    </row>
    <row r="11" spans="1:14" s="11" customFormat="1" ht="16.2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3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s="11" customFormat="1" ht="18" customHeight="1" x14ac:dyDescent="0.25">
      <c r="A13" s="12" t="s">
        <v>109</v>
      </c>
      <c r="B13" s="13"/>
      <c r="C13" s="13"/>
      <c r="D13" s="13"/>
      <c r="E13" s="31"/>
      <c r="F13" s="13"/>
      <c r="G13" s="13"/>
      <c r="H13" s="13"/>
      <c r="I13" s="31"/>
      <c r="J13" s="31"/>
      <c r="K13" s="31"/>
      <c r="L13" s="31"/>
      <c r="M13" s="31"/>
      <c r="N13" s="31"/>
    </row>
    <row r="14" spans="1:14" s="11" customFormat="1" ht="16.2" customHeight="1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ht="3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s="11" customFormat="1" ht="18" customHeight="1" x14ac:dyDescent="0.25">
      <c r="A16" s="12" t="s">
        <v>110</v>
      </c>
      <c r="B16" s="13"/>
      <c r="C16" s="13"/>
      <c r="D16" s="13"/>
      <c r="E16" s="31"/>
      <c r="F16" s="13"/>
      <c r="G16" s="13"/>
      <c r="H16" s="13"/>
      <c r="I16" s="31"/>
      <c r="J16" s="31" t="s">
        <v>111</v>
      </c>
      <c r="K16" s="31"/>
      <c r="L16" s="31"/>
      <c r="M16" s="31"/>
      <c r="N16" s="31"/>
    </row>
    <row r="17" spans="1:14" ht="16.2" customHeight="1" x14ac:dyDescent="0.25">
      <c r="A17" s="71"/>
      <c r="B17" s="71"/>
      <c r="C17" s="71"/>
      <c r="D17" s="71"/>
      <c r="E17" s="71"/>
      <c r="F17" s="71"/>
      <c r="G17" s="71"/>
      <c r="H17" s="71"/>
      <c r="I17" s="15"/>
      <c r="J17" s="72"/>
      <c r="K17" s="72"/>
      <c r="L17" s="72"/>
      <c r="M17" s="73"/>
      <c r="N17" s="73"/>
    </row>
    <row r="18" spans="1:14" ht="3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s="11" customFormat="1" ht="30" customHeight="1" thickBot="1" x14ac:dyDescent="0.35">
      <c r="A19" s="51" t="s">
        <v>112</v>
      </c>
      <c r="B19" s="52"/>
      <c r="C19" s="52"/>
      <c r="D19" s="52"/>
      <c r="E19" s="52"/>
      <c r="F19" s="52"/>
      <c r="G19" s="52"/>
      <c r="H19" s="52"/>
      <c r="I19" s="52"/>
      <c r="J19" s="53"/>
      <c r="K19" s="53"/>
      <c r="L19" s="53"/>
      <c r="M19" s="53"/>
      <c r="N19" s="54"/>
    </row>
    <row r="20" spans="1:14" s="11" customFormat="1" ht="18" customHeight="1" thickTop="1" x14ac:dyDescent="0.25">
      <c r="A20" s="60" t="s">
        <v>270</v>
      </c>
      <c r="B20" s="61"/>
      <c r="C20" s="33"/>
      <c r="D20" s="61" t="s">
        <v>281</v>
      </c>
      <c r="E20" s="61"/>
      <c r="F20" s="61"/>
      <c r="G20" s="13"/>
      <c r="H20" s="13" t="s">
        <v>275</v>
      </c>
      <c r="I20" s="31"/>
      <c r="J20" s="37"/>
      <c r="K20" s="37"/>
      <c r="L20" s="61" t="s">
        <v>274</v>
      </c>
      <c r="M20" s="61"/>
      <c r="N20" s="61"/>
    </row>
    <row r="21" spans="1:14" s="11" customFormat="1" ht="16.2" customHeight="1" x14ac:dyDescent="0.25">
      <c r="A21" s="62" t="e">
        <f>VLOOKUP(A7,Taules!A:C,3,0)</f>
        <v>#N/A</v>
      </c>
      <c r="B21" s="62"/>
      <c r="C21" s="17"/>
      <c r="D21" s="62" t="e">
        <f>VLOOKUP(A7,Taules!A:D,4,0)</f>
        <v>#N/A</v>
      </c>
      <c r="E21" s="62"/>
      <c r="F21" s="62"/>
      <c r="G21" s="17"/>
      <c r="H21" s="69" t="e">
        <f>SUM(A21,D21)</f>
        <v>#N/A</v>
      </c>
      <c r="I21" s="69"/>
      <c r="J21" s="69"/>
      <c r="K21" s="39"/>
      <c r="L21" s="70"/>
      <c r="M21" s="70"/>
      <c r="N21" s="70"/>
    </row>
    <row r="22" spans="1:14" ht="3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s="11" customFormat="1" ht="30" customHeight="1" thickBot="1" x14ac:dyDescent="0.35">
      <c r="A23" s="51" t="s">
        <v>258</v>
      </c>
      <c r="B23" s="52"/>
      <c r="C23" s="52"/>
      <c r="D23" s="52"/>
      <c r="E23" s="52"/>
      <c r="F23" s="52"/>
      <c r="G23" s="52"/>
      <c r="H23" s="52"/>
      <c r="I23" s="52"/>
      <c r="J23" s="53"/>
      <c r="K23" s="53"/>
      <c r="L23" s="53"/>
      <c r="M23" s="53"/>
      <c r="N23" s="54"/>
    </row>
    <row r="24" spans="1:14" s="11" customFormat="1" ht="18" customHeight="1" thickTop="1" x14ac:dyDescent="0.25">
      <c r="A24" s="12" t="s">
        <v>257</v>
      </c>
      <c r="B24" s="13"/>
      <c r="C24" s="13"/>
      <c r="D24" s="13"/>
      <c r="E24" s="31"/>
      <c r="F24" s="13"/>
      <c r="G24" s="13"/>
      <c r="H24" s="13"/>
      <c r="I24" s="31"/>
      <c r="J24" s="74" t="s">
        <v>259</v>
      </c>
      <c r="K24" s="74"/>
      <c r="L24" s="74"/>
      <c r="M24" s="16"/>
      <c r="N24" s="19" t="s">
        <v>260</v>
      </c>
    </row>
    <row r="25" spans="1:14" s="11" customFormat="1" ht="16.2" customHeight="1" x14ac:dyDescent="0.25">
      <c r="A25" s="41" t="s">
        <v>113</v>
      </c>
      <c r="B25" s="41"/>
      <c r="C25" s="41"/>
      <c r="D25" s="41"/>
      <c r="E25" s="41"/>
      <c r="F25" s="41"/>
      <c r="G25" s="35"/>
      <c r="H25" s="35"/>
      <c r="I25" s="32"/>
      <c r="J25" s="42"/>
      <c r="K25" s="42"/>
      <c r="L25" s="42"/>
      <c r="M25" s="32"/>
      <c r="N25" s="22"/>
    </row>
    <row r="26" spans="1:14" s="11" customFormat="1" ht="16.2" customHeight="1" x14ac:dyDescent="0.25">
      <c r="A26" s="41" t="s">
        <v>118</v>
      </c>
      <c r="B26" s="41"/>
      <c r="C26" s="41"/>
      <c r="D26" s="41"/>
      <c r="E26" s="41"/>
      <c r="F26" s="41"/>
      <c r="G26" s="35"/>
      <c r="H26" s="35"/>
      <c r="I26" s="32"/>
      <c r="J26" s="42"/>
      <c r="K26" s="42"/>
      <c r="L26" s="42"/>
      <c r="M26" s="32"/>
      <c r="N26" s="22"/>
    </row>
    <row r="27" spans="1:14" s="11" customFormat="1" ht="16.2" customHeight="1" x14ac:dyDescent="0.25">
      <c r="A27" s="41" t="s">
        <v>114</v>
      </c>
      <c r="B27" s="41"/>
      <c r="C27" s="41"/>
      <c r="D27" s="41"/>
      <c r="E27" s="41"/>
      <c r="F27" s="41"/>
      <c r="G27" s="35"/>
      <c r="H27" s="35"/>
      <c r="I27" s="32"/>
      <c r="J27" s="42"/>
      <c r="K27" s="42"/>
      <c r="L27" s="42"/>
      <c r="M27" s="32"/>
      <c r="N27" s="22"/>
    </row>
    <row r="28" spans="1:14" s="11" customFormat="1" ht="16.2" customHeight="1" x14ac:dyDescent="0.25">
      <c r="A28" s="41" t="s">
        <v>253</v>
      </c>
      <c r="B28" s="41"/>
      <c r="C28" s="41"/>
      <c r="D28" s="41"/>
      <c r="E28" s="41"/>
      <c r="F28" s="41"/>
      <c r="G28" s="35"/>
      <c r="H28" s="35"/>
      <c r="I28" s="32"/>
      <c r="J28" s="42"/>
      <c r="K28" s="42"/>
      <c r="L28" s="42"/>
      <c r="M28" s="32"/>
      <c r="N28" s="22"/>
    </row>
    <row r="29" spans="1:14" s="11" customFormat="1" ht="16.2" customHeight="1" x14ac:dyDescent="0.25">
      <c r="A29" s="41" t="s">
        <v>254</v>
      </c>
      <c r="B29" s="41"/>
      <c r="C29" s="41"/>
      <c r="D29" s="41"/>
      <c r="E29" s="41"/>
      <c r="F29" s="41"/>
      <c r="G29" s="35"/>
      <c r="H29" s="35"/>
      <c r="I29" s="32"/>
      <c r="J29" s="42"/>
      <c r="K29" s="42"/>
      <c r="L29" s="42"/>
      <c r="M29" s="32"/>
      <c r="N29" s="22"/>
    </row>
    <row r="30" spans="1:14" s="11" customFormat="1" ht="16.2" customHeight="1" x14ac:dyDescent="0.25">
      <c r="A30" s="41" t="s">
        <v>247</v>
      </c>
      <c r="B30" s="41"/>
      <c r="C30" s="41"/>
      <c r="D30" s="41"/>
      <c r="E30" s="41"/>
      <c r="F30" s="41"/>
      <c r="G30" s="35"/>
      <c r="H30" s="35"/>
      <c r="I30" s="32"/>
      <c r="J30" s="42"/>
      <c r="K30" s="42"/>
      <c r="L30" s="42"/>
      <c r="M30" s="32"/>
      <c r="N30" s="22"/>
    </row>
    <row r="31" spans="1:14" s="11" customFormat="1" ht="16.2" customHeight="1" x14ac:dyDescent="0.25">
      <c r="A31" s="41" t="s">
        <v>119</v>
      </c>
      <c r="B31" s="41"/>
      <c r="C31" s="41"/>
      <c r="D31" s="41"/>
      <c r="E31" s="41"/>
      <c r="F31" s="41"/>
      <c r="G31" s="35"/>
      <c r="H31" s="35"/>
      <c r="I31" s="32"/>
      <c r="J31" s="42"/>
      <c r="K31" s="42"/>
      <c r="L31" s="42"/>
      <c r="M31" s="32"/>
      <c r="N31" s="22"/>
    </row>
    <row r="32" spans="1:14" s="11" customFormat="1" ht="16.2" customHeight="1" x14ac:dyDescent="0.25">
      <c r="A32" s="41" t="s">
        <v>234</v>
      </c>
      <c r="B32" s="41"/>
      <c r="C32" s="41"/>
      <c r="D32" s="41"/>
      <c r="E32" s="41"/>
      <c r="F32" s="41"/>
      <c r="G32" s="35"/>
      <c r="H32" s="35"/>
      <c r="I32" s="32"/>
      <c r="J32" s="42"/>
      <c r="K32" s="42"/>
      <c r="L32" s="42"/>
      <c r="M32" s="32"/>
      <c r="N32" s="22"/>
    </row>
    <row r="33" spans="1:15" s="11" customFormat="1" ht="16.2" customHeight="1" x14ac:dyDescent="0.25">
      <c r="A33" s="41" t="s">
        <v>117</v>
      </c>
      <c r="B33" s="41"/>
      <c r="C33" s="41"/>
      <c r="D33" s="41"/>
      <c r="E33" s="41"/>
      <c r="F33" s="41"/>
      <c r="G33" s="35"/>
      <c r="H33" s="35"/>
      <c r="I33" s="32"/>
      <c r="J33" s="43" t="s">
        <v>273</v>
      </c>
      <c r="K33" s="43"/>
      <c r="L33" s="43"/>
      <c r="M33" s="32"/>
      <c r="N33" s="22"/>
    </row>
    <row r="34" spans="1:15" s="11" customFormat="1" ht="16.2" customHeight="1" x14ac:dyDescent="0.25">
      <c r="A34" s="41" t="s">
        <v>116</v>
      </c>
      <c r="B34" s="41"/>
      <c r="C34" s="41"/>
      <c r="D34" s="41"/>
      <c r="E34" s="41"/>
      <c r="F34" s="41"/>
      <c r="G34" s="35"/>
      <c r="H34" s="35"/>
      <c r="I34" s="32"/>
      <c r="J34" s="43" t="s">
        <v>273</v>
      </c>
      <c r="K34" s="43"/>
      <c r="L34" s="43"/>
      <c r="M34" s="32"/>
      <c r="N34" s="22"/>
    </row>
    <row r="35" spans="1:15" ht="16.2" customHeight="1" x14ac:dyDescent="0.25">
      <c r="A35" s="45" t="s">
        <v>264</v>
      </c>
      <c r="B35" s="45"/>
      <c r="C35" s="45"/>
      <c r="D35" s="45"/>
      <c r="E35" s="45"/>
      <c r="F35" s="46"/>
      <c r="G35" s="36"/>
      <c r="H35" s="36"/>
      <c r="I35" s="20"/>
      <c r="J35" s="44">
        <f>SUM(J25:J32)</f>
        <v>0</v>
      </c>
      <c r="K35" s="44"/>
      <c r="L35" s="44"/>
      <c r="M35" s="21"/>
      <c r="N35" s="24">
        <f>SUM(N25:N34)</f>
        <v>0</v>
      </c>
    </row>
    <row r="36" spans="1:15" ht="16.2" customHeight="1" x14ac:dyDescent="0.25">
      <c r="A36" s="67" t="s">
        <v>262</v>
      </c>
      <c r="B36" s="67"/>
      <c r="C36" s="67"/>
      <c r="D36" s="67"/>
      <c r="E36" s="67"/>
      <c r="F36" s="67"/>
      <c r="G36" s="67"/>
      <c r="H36" s="67"/>
      <c r="I36" s="67"/>
      <c r="J36" s="67"/>
      <c r="K36" s="34"/>
      <c r="L36" s="34"/>
      <c r="M36" s="14"/>
      <c r="N36" s="23">
        <f>N35-L21</f>
        <v>0</v>
      </c>
    </row>
    <row r="37" spans="1:15" ht="16.2" customHeight="1" x14ac:dyDescent="0.2">
      <c r="A37" s="63" t="s">
        <v>265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5" ht="16.2" customHeight="1" x14ac:dyDescent="0.2">
      <c r="A38" s="64" t="s">
        <v>282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5" ht="16.2" customHeight="1" x14ac:dyDescent="0.2">
      <c r="A39" s="64" t="s">
        <v>263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5" ht="3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5" s="4" customFormat="1" ht="19.95" customHeight="1" x14ac:dyDescent="0.25">
      <c r="A41" s="65" t="s">
        <v>233</v>
      </c>
      <c r="B41" s="65"/>
      <c r="C41" s="65"/>
      <c r="D41" s="65"/>
      <c r="E41" s="65"/>
      <c r="F41" s="66"/>
      <c r="G41" s="66"/>
      <c r="H41" s="66"/>
      <c r="I41" s="66"/>
      <c r="J41" s="66"/>
      <c r="K41" s="66"/>
      <c r="L41" s="66"/>
      <c r="M41" s="66"/>
      <c r="N41" s="66"/>
      <c r="O41" s="2"/>
    </row>
    <row r="42" spans="1:15" s="11" customFormat="1" ht="30" customHeight="1" thickBot="1" x14ac:dyDescent="0.35">
      <c r="A42" s="51" t="s">
        <v>266</v>
      </c>
      <c r="B42" s="52"/>
      <c r="C42" s="52"/>
      <c r="D42" s="52"/>
      <c r="E42" s="52"/>
      <c r="F42" s="52"/>
      <c r="G42" s="52"/>
      <c r="H42" s="52"/>
      <c r="I42" s="52"/>
      <c r="J42" s="53"/>
      <c r="K42" s="53"/>
      <c r="L42" s="53"/>
      <c r="M42" s="53"/>
      <c r="N42" s="54"/>
    </row>
    <row r="43" spans="1:15" s="11" customFormat="1" ht="18" customHeight="1" thickTop="1" x14ac:dyDescent="0.25">
      <c r="A43" s="12" t="s">
        <v>231</v>
      </c>
      <c r="B43" s="13"/>
      <c r="C43" s="13"/>
      <c r="D43" s="13"/>
      <c r="E43" s="31"/>
      <c r="F43" s="13"/>
      <c r="G43" s="13"/>
      <c r="H43" s="13"/>
      <c r="I43" s="31"/>
      <c r="J43" s="31"/>
      <c r="K43" s="31"/>
      <c r="L43" s="31"/>
      <c r="M43" s="31"/>
      <c r="N43" s="31"/>
    </row>
    <row r="44" spans="1:15" s="11" customFormat="1" ht="16.2" customHeight="1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5" ht="3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spans="1:15" s="11" customFormat="1" ht="18" customHeight="1" x14ac:dyDescent="0.25">
      <c r="A46" s="12" t="s">
        <v>109</v>
      </c>
      <c r="B46" s="13"/>
      <c r="C46" s="13"/>
      <c r="D46" s="13"/>
      <c r="E46" s="31"/>
      <c r="F46" s="13"/>
      <c r="G46" s="13"/>
      <c r="H46" s="13"/>
      <c r="I46" s="31"/>
      <c r="J46" s="31"/>
      <c r="K46" s="31"/>
      <c r="L46" s="31"/>
      <c r="M46" s="31"/>
      <c r="N46" s="31"/>
    </row>
    <row r="47" spans="1:15" s="11" customFormat="1" ht="16.2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5" ht="3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s="11" customFormat="1" ht="18" customHeight="1" x14ac:dyDescent="0.25">
      <c r="A49" s="12" t="s">
        <v>232</v>
      </c>
      <c r="B49" s="13"/>
      <c r="C49" s="13"/>
      <c r="D49" s="13"/>
      <c r="E49" s="31"/>
      <c r="F49" s="13"/>
      <c r="G49" s="13"/>
      <c r="H49" s="13"/>
      <c r="I49" s="31"/>
      <c r="J49" s="31"/>
      <c r="K49" s="31"/>
      <c r="L49" s="31"/>
      <c r="M49" s="31"/>
      <c r="N49" s="31"/>
    </row>
    <row r="50" spans="1:14" s="11" customFormat="1" ht="4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4" ht="3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</sheetData>
  <sheetProtection algorithmName="SHA-512" hashValue="eQ/qpqj3KMny7GBmJurb78x7CYDxDI9joZeoESA1yLd40ZwiZX0/PRrgvR1WYI3grCzZC8AyTEzOng45NYfrLw==" saltValue="kTbvVfIV0i/pYoseFl09fA==" spinCount="100000" sheet="1" objects="1" scenarios="1"/>
  <mergeCells count="63">
    <mergeCell ref="J28:L28"/>
    <mergeCell ref="A25:F25"/>
    <mergeCell ref="J24:L24"/>
    <mergeCell ref="J25:L25"/>
    <mergeCell ref="J26:L26"/>
    <mergeCell ref="J27:L27"/>
    <mergeCell ref="D20:F20"/>
    <mergeCell ref="J10:N10"/>
    <mergeCell ref="H21:J21"/>
    <mergeCell ref="L21:N21"/>
    <mergeCell ref="L20:N20"/>
    <mergeCell ref="A17:H17"/>
    <mergeCell ref="A11:N11"/>
    <mergeCell ref="J17:N17"/>
    <mergeCell ref="A18:N18"/>
    <mergeCell ref="A19:N19"/>
    <mergeCell ref="A50:N50"/>
    <mergeCell ref="A51:N51"/>
    <mergeCell ref="A20:B20"/>
    <mergeCell ref="A21:B21"/>
    <mergeCell ref="A22:N22"/>
    <mergeCell ref="A23:N23"/>
    <mergeCell ref="A37:N37"/>
    <mergeCell ref="A39:N39"/>
    <mergeCell ref="A38:N38"/>
    <mergeCell ref="A41:N41"/>
    <mergeCell ref="A45:N45"/>
    <mergeCell ref="A47:N47"/>
    <mergeCell ref="A48:N48"/>
    <mergeCell ref="A44:N44"/>
    <mergeCell ref="A42:N42"/>
    <mergeCell ref="A36:J36"/>
    <mergeCell ref="A26:F26"/>
    <mergeCell ref="A27:F27"/>
    <mergeCell ref="A28:F28"/>
    <mergeCell ref="A1:N1"/>
    <mergeCell ref="A3:N3"/>
    <mergeCell ref="A4:N4"/>
    <mergeCell ref="A5:N5"/>
    <mergeCell ref="A8:N8"/>
    <mergeCell ref="A6:F6"/>
    <mergeCell ref="A2:N2"/>
    <mergeCell ref="A12:N12"/>
    <mergeCell ref="A15:N15"/>
    <mergeCell ref="A14:N14"/>
    <mergeCell ref="A7:L7"/>
    <mergeCell ref="A9:N9"/>
    <mergeCell ref="D21:F21"/>
    <mergeCell ref="A40:N40"/>
    <mergeCell ref="A30:F30"/>
    <mergeCell ref="A32:F32"/>
    <mergeCell ref="A34:F34"/>
    <mergeCell ref="A29:F29"/>
    <mergeCell ref="A33:F33"/>
    <mergeCell ref="J30:L30"/>
    <mergeCell ref="J31:L31"/>
    <mergeCell ref="J32:L32"/>
    <mergeCell ref="J33:L33"/>
    <mergeCell ref="J34:L34"/>
    <mergeCell ref="J35:L35"/>
    <mergeCell ref="A31:F31"/>
    <mergeCell ref="A35:F35"/>
    <mergeCell ref="J29:L29"/>
  </mergeCells>
  <conditionalFormatting sqref="N7 A21 D21 H21">
    <cfRule type="containsErrors" dxfId="0" priority="50">
      <formula>ISERROR(A7)</formula>
    </cfRule>
  </conditionalFormatting>
  <dataValidations xWindow="832" yWindow="753" count="3">
    <dataValidation allowBlank="1" showInputMessage="1" showErrorMessage="1" prompt="Aquesta cel·la s'omple automàticament a l'omplir el nom de l'ens local a la cel·la A7." sqref="N7 A21:B21 D21 H21"/>
    <dataValidation type="whole" allowBlank="1" showInputMessage="1" showErrorMessage="1" prompt="Introduir el número de telèfon sense espais._x000a_El format de la cel·la posa els espais de forma automàtica." sqref="J17:N17">
      <formula1>0</formula1>
      <formula2>1000000000000</formula2>
    </dataValidation>
    <dataValidation type="decimal" allowBlank="1" showInputMessage="1" showErrorMessage="1" prompt="L'import ha de ser igual a l'anotat al tercer punt del certificat, resolució 2023 (exercici 2024)._x000a_La suma dels imports certificats, resolució 2023 (exercicis 2023 i 2024) no hauria de superar l'import atorgat a la resolució." sqref="L21">
      <formula1>0</formula1>
      <formula2>6000000000</formula2>
    </dataValidation>
  </dataValidations>
  <printOptions horizontalCentered="1" verticalCentered="1"/>
  <pageMargins left="0.59055118110236227" right="0.59055118110236227" top="1.1811023622047245" bottom="0.98425196850393704" header="0.39370078740157483" footer="0.39370078740157483"/>
  <pageSetup paperSize="9" scale="84" orientation="portrait" r:id="rId1"/>
  <headerFooter scaleWithDoc="0">
    <oddHeader>&amp;L&amp;G&amp;R&amp;G</oddHeader>
    <oddFooter>&amp;L&amp;G&amp;R&amp;"Arial,Normal"&amp;10&amp;P/&amp;N</oddFooter>
  </headerFooter>
  <ignoredErrors>
    <ignoredError sqref="A21 D21:J21" evalError="1"/>
    <ignoredError sqref="N7" evalError="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xWindow="832" yWindow="753" count="2">
        <x14:dataValidation type="list" allowBlank="1" showInputMessage="1" showErrorMessage="1">
          <x14:formula1>
            <xm:f>Taules!$A$2:$A$109</xm:f>
          </x14:formula1>
          <xm:sqref>A7</xm:sqref>
        </x14:dataValidation>
        <x14:dataValidation type="list" allowBlank="1" showInputMessage="1" showErrorMessage="1">
          <x14:formula1>
            <xm:f>Taules!$E$2:$E$4</xm:f>
          </x14:formula1>
          <xm:sqref>J33:J34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2"/>
  <sheetViews>
    <sheetView showGridLines="0" workbookViewId="0">
      <selection activeCell="H1" sqref="H1"/>
    </sheetView>
  </sheetViews>
  <sheetFormatPr defaultColWidth="8.88671875" defaultRowHeight="11.4" x14ac:dyDescent="0.2"/>
  <cols>
    <col min="1" max="1" width="15.77734375" style="6" customWidth="1"/>
    <col min="2" max="4" width="5.77734375" style="6" customWidth="1"/>
    <col min="5" max="5" width="5.77734375" style="7" customWidth="1"/>
    <col min="6" max="6" width="9.6640625" style="7" customWidth="1"/>
    <col min="7" max="14" width="5.77734375" style="7" customWidth="1"/>
    <col min="15" max="30" width="5.77734375" style="6" customWidth="1"/>
    <col min="31" max="31" width="7.77734375" style="6" customWidth="1"/>
    <col min="32" max="32" width="5.77734375" style="6" customWidth="1"/>
    <col min="33" max="16384" width="8.88671875" style="6"/>
  </cols>
  <sheetData>
    <row r="1" spans="1:32" s="5" customFormat="1" ht="12" x14ac:dyDescent="0.25">
      <c r="A1" s="5" t="s">
        <v>108</v>
      </c>
      <c r="B1" s="5" t="s">
        <v>228</v>
      </c>
      <c r="C1" s="5" t="s">
        <v>231</v>
      </c>
      <c r="D1" s="5" t="s">
        <v>109</v>
      </c>
      <c r="E1" s="5" t="s">
        <v>110</v>
      </c>
      <c r="F1" s="5" t="s">
        <v>111</v>
      </c>
      <c r="G1" s="5" t="s">
        <v>276</v>
      </c>
      <c r="H1" s="5" t="s">
        <v>277</v>
      </c>
      <c r="I1" s="5" t="s">
        <v>278</v>
      </c>
      <c r="J1" s="5" t="s">
        <v>279</v>
      </c>
      <c r="K1" s="5" t="s">
        <v>113</v>
      </c>
      <c r="L1" s="5" t="s">
        <v>244</v>
      </c>
      <c r="M1" s="5" t="s">
        <v>245</v>
      </c>
      <c r="N1" s="5" t="s">
        <v>115</v>
      </c>
      <c r="O1" s="5" t="s">
        <v>246</v>
      </c>
      <c r="P1" s="5" t="s">
        <v>247</v>
      </c>
      <c r="Q1" s="5" t="s">
        <v>249</v>
      </c>
      <c r="R1" s="5" t="s">
        <v>250</v>
      </c>
      <c r="S1" s="5" t="s">
        <v>251</v>
      </c>
      <c r="T1" s="5" t="s">
        <v>252</v>
      </c>
      <c r="U1" s="5" t="s">
        <v>235</v>
      </c>
      <c r="V1" s="5" t="s">
        <v>236</v>
      </c>
      <c r="W1" s="5" t="s">
        <v>237</v>
      </c>
      <c r="X1" s="5" t="s">
        <v>238</v>
      </c>
      <c r="Y1" s="5" t="s">
        <v>239</v>
      </c>
      <c r="Z1" s="5" t="s">
        <v>248</v>
      </c>
      <c r="AA1" s="5" t="s">
        <v>240</v>
      </c>
      <c r="AB1" s="5" t="s">
        <v>241</v>
      </c>
      <c r="AC1" s="5" t="s">
        <v>242</v>
      </c>
      <c r="AD1" s="5" t="s">
        <v>243</v>
      </c>
      <c r="AE1" s="5" t="s">
        <v>231</v>
      </c>
      <c r="AF1" s="5" t="s">
        <v>109</v>
      </c>
    </row>
    <row r="2" spans="1:32" x14ac:dyDescent="0.2">
      <c r="A2" s="9">
        <f>Costos!A7</f>
        <v>0</v>
      </c>
      <c r="B2" s="9" t="e">
        <f>Costos!N7</f>
        <v>#N/A</v>
      </c>
      <c r="C2" s="9">
        <f>Costos!A11</f>
        <v>0</v>
      </c>
      <c r="D2" s="9">
        <f>Costos!A14</f>
        <v>0</v>
      </c>
      <c r="E2" s="9">
        <f>Costos!A17</f>
        <v>0</v>
      </c>
      <c r="F2" s="10">
        <f>Costos!J17</f>
        <v>0</v>
      </c>
      <c r="G2" s="8" t="e">
        <f>Costos!A21</f>
        <v>#N/A</v>
      </c>
      <c r="H2" s="8" t="e">
        <f>Costos!D21</f>
        <v>#N/A</v>
      </c>
      <c r="I2" s="8" t="e">
        <f>Costos!H21</f>
        <v>#N/A</v>
      </c>
      <c r="J2" s="8">
        <f>Costos!L21</f>
        <v>0</v>
      </c>
      <c r="K2" s="7">
        <f>Costos!J25</f>
        <v>0</v>
      </c>
      <c r="L2" s="7">
        <f>Costos!J26</f>
        <v>0</v>
      </c>
      <c r="M2" s="7">
        <f>Costos!J27</f>
        <v>0</v>
      </c>
      <c r="N2" s="7">
        <f>Costos!J28</f>
        <v>0</v>
      </c>
      <c r="O2" s="6">
        <f>Costos!J29</f>
        <v>0</v>
      </c>
      <c r="P2" s="6">
        <f>Costos!J30</f>
        <v>0</v>
      </c>
      <c r="Q2" s="6">
        <f>Costos!J31</f>
        <v>0</v>
      </c>
      <c r="R2" s="6">
        <f>Costos!J32</f>
        <v>0</v>
      </c>
      <c r="S2" s="6" t="str">
        <f>Costos!J33</f>
        <v>Sí / No</v>
      </c>
      <c r="T2" s="6" t="str">
        <f>Costos!J34</f>
        <v>Sí / No</v>
      </c>
      <c r="U2" s="8">
        <f>Costos!N25</f>
        <v>0</v>
      </c>
      <c r="V2" s="8">
        <f>Costos!N26</f>
        <v>0</v>
      </c>
      <c r="W2" s="8">
        <f>Costos!N27</f>
        <v>0</v>
      </c>
      <c r="X2" s="8">
        <f>Costos!N28</f>
        <v>0</v>
      </c>
      <c r="Y2" s="8">
        <f>Costos!N29</f>
        <v>0</v>
      </c>
      <c r="Z2" s="8">
        <f>Costos!N30</f>
        <v>0</v>
      </c>
      <c r="AA2" s="8">
        <f>Costos!N31</f>
        <v>0</v>
      </c>
      <c r="AB2" s="8">
        <f>Costos!N32</f>
        <v>0</v>
      </c>
      <c r="AC2" s="8">
        <f>Costos!N233</f>
        <v>0</v>
      </c>
      <c r="AD2" s="8">
        <f>Costos!N34</f>
        <v>0</v>
      </c>
      <c r="AE2" s="9">
        <f>Costos!A44</f>
        <v>0</v>
      </c>
      <c r="AF2" s="9">
        <f>Costos!A47</f>
        <v>0</v>
      </c>
    </row>
  </sheetData>
  <sheetProtection algorithmName="SHA-512" hashValue="6/vekRxFGpouIgQsZw10BtXGZmWR+dc1yFIE0fviDclJ/ErNo5S0Ba0E3bZZRMWP4rT6l4Mg2cBp7/ot4yZQOw==" saltValue="sNDUYnAkgubHSIik3RwTx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7b79f1-f95b-4370-8558-d20ae9a455c3">
      <Terms xmlns="http://schemas.microsoft.com/office/infopath/2007/PartnerControls"/>
    </lcf76f155ced4ddcb4097134ff3c332f>
    <TaxCatchAll xmlns="c10909e0-8dca-413b-8e56-74ba570258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7463DDB049748ABC778FCD91A28CC" ma:contentTypeVersion="13" ma:contentTypeDescription="Crea un document nou" ma:contentTypeScope="" ma:versionID="08af617770eeacdc28cfcbbd7339975a">
  <xsd:schema xmlns:xsd="http://www.w3.org/2001/XMLSchema" xmlns:xs="http://www.w3.org/2001/XMLSchema" xmlns:p="http://schemas.microsoft.com/office/2006/metadata/properties" xmlns:ns2="507b79f1-f95b-4370-8558-d20ae9a455c3" xmlns:ns3="c10909e0-8dca-413b-8e56-74ba57025893" targetNamespace="http://schemas.microsoft.com/office/2006/metadata/properties" ma:root="true" ma:fieldsID="fd990babf485d916f0f4403f4aafe402" ns2:_="" ns3:_="">
    <xsd:import namespace="507b79f1-f95b-4370-8558-d20ae9a455c3"/>
    <xsd:import namespace="c10909e0-8dca-413b-8e56-74ba57025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b79f1-f95b-4370-8558-d20ae9a45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09e0-8dca-413b-8e56-74ba57025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253cb41-1ecb-4478-9087-82f23028a712}" ma:internalName="TaxCatchAll" ma:showField="CatchAllData" ma:web="c10909e0-8dca-413b-8e56-74ba57025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748BC8-54B2-4138-B27F-596CA3F75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00D49-E33F-4EE7-96A7-E4326F107DEE}">
  <ds:schemaRefs>
    <ds:schemaRef ds:uri="507b79f1-f95b-4370-8558-d20ae9a455c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0909e0-8dca-413b-8e56-74ba570258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4A005A-E952-4EAF-868A-97449CE43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b79f1-f95b-4370-8558-d20ae9a455c3"/>
    <ds:schemaRef ds:uri="c10909e0-8dca-413b-8e56-74ba57025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Taules</vt:lpstr>
      <vt:lpstr>Costos</vt:lpstr>
      <vt:lpstr>Buidat (No tocar)</vt:lpstr>
      <vt:lpstr>Costos!Àrea_d'impressió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Molano Aparicio, Isabel</dc:creator>
  <cp:keywords/>
  <dc:description/>
  <cp:lastModifiedBy>Molano Aparicio, Isabel</cp:lastModifiedBy>
  <cp:revision/>
  <cp:lastPrinted>2024-12-12T07:48:23Z</cp:lastPrinted>
  <dcterms:created xsi:type="dcterms:W3CDTF">2022-06-14T11:48:57Z</dcterms:created>
  <dcterms:modified xsi:type="dcterms:W3CDTF">2024-12-16T11:53:52Z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0x0101002877463DDB049748ABC778FCD91A28CC</vt:lpwstr>
  </property>
  <property fmtid="{D5CDD505-2E9C-101B-9397-08002B2CF9AE}" pid="3" name="MediaServiceImageTags">
    <vt:lpwstr/>
  </property>
</Properties>
</file>