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3.xml" ContentType="application/vnd.openxmlformats-officedocument.drawing+xml"/>
  <Override PartName="/xl/tables/table10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64011"/>
  <mc:AlternateContent xmlns:mc="http://schemas.openxmlformats.org/markup-compatibility/2006">
    <mc:Choice Requires="x15">
      <x15ac:absPath xmlns:x15ac="http://schemas.microsoft.com/office/spreadsheetml/2010/11/ac" url="D:\21766192G\Desktop\Dades\Acord Marc\"/>
    </mc:Choice>
  </mc:AlternateContent>
  <bookViews>
    <workbookView xWindow="0" yWindow="0" windowWidth="28800" windowHeight="12300"/>
  </bookViews>
  <sheets>
    <sheet name="Complet" sheetId="2" r:id="rId1"/>
    <sheet name="A. en qüestionari" sheetId="9" r:id="rId2"/>
    <sheet name="B. en qüestionari" sheetId="10" r:id="rId3"/>
    <sheet name="C. qüestionari" sheetId="12" r:id="rId4"/>
    <sheet name="D. qüestionari" sheetId="13" r:id="rId5"/>
    <sheet name="E. qüestionari" sheetId="14" r:id="rId6"/>
    <sheet name="F. qüestionari" sheetId="15" r:id="rId7"/>
    <sheet name="G. qüestionari" sheetId="16" r:id="rId8"/>
    <sheet name="Recull dades" sheetId="8" state="hidden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8" i="8" l="1"/>
  <c r="DH8" i="8"/>
  <c r="DG8" i="8"/>
  <c r="DD8" i="8"/>
  <c r="DC8" i="8"/>
  <c r="CZ8" i="8"/>
  <c r="CY8" i="8"/>
  <c r="CV8" i="8"/>
  <c r="CU8" i="8"/>
  <c r="CR8" i="8"/>
  <c r="CQ8" i="8"/>
  <c r="CN8" i="8"/>
  <c r="CG8" i="8"/>
  <c r="CF8" i="8"/>
  <c r="CE8" i="8"/>
  <c r="CC8" i="8"/>
  <c r="CB8" i="8"/>
  <c r="BY8" i="8"/>
  <c r="F75" i="10"/>
  <c r="BT8" i="8" s="1"/>
  <c r="J11" i="9"/>
  <c r="K11" i="9"/>
  <c r="J12" i="9"/>
  <c r="K12" i="9"/>
  <c r="J13" i="9"/>
  <c r="K13" i="9"/>
  <c r="J14" i="9"/>
  <c r="K14" i="9"/>
  <c r="P8" i="8"/>
  <c r="O8" i="8"/>
  <c r="N8" i="8"/>
  <c r="M8" i="8"/>
  <c r="L8" i="8"/>
  <c r="K8" i="8"/>
  <c r="G95" i="10" l="1"/>
  <c r="I95" i="10"/>
  <c r="H95" i="10"/>
  <c r="F95" i="10"/>
  <c r="T8" i="8"/>
  <c r="S8" i="8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9" i="9"/>
  <c r="N30" i="9"/>
  <c r="N12" i="9"/>
  <c r="N11" i="9"/>
  <c r="C8" i="8"/>
  <c r="M12" i="9"/>
  <c r="M13" i="9"/>
  <c r="M14" i="9"/>
  <c r="J15" i="9"/>
  <c r="K15" i="9"/>
  <c r="M15" i="9"/>
  <c r="J16" i="9"/>
  <c r="K16" i="9"/>
  <c r="M16" i="9"/>
  <c r="J17" i="9"/>
  <c r="K17" i="9"/>
  <c r="M17" i="9"/>
  <c r="J18" i="9"/>
  <c r="K18" i="9"/>
  <c r="M18" i="9"/>
  <c r="J19" i="9"/>
  <c r="K19" i="9"/>
  <c r="M19" i="9"/>
  <c r="J20" i="9"/>
  <c r="K20" i="9"/>
  <c r="F55" i="10"/>
  <c r="BS8" i="8" s="1"/>
  <c r="BR8" i="8"/>
  <c r="AX8" i="8"/>
  <c r="AW8" i="8"/>
  <c r="AV8" i="8"/>
  <c r="AU8" i="8"/>
  <c r="AT8" i="8"/>
  <c r="AS8" i="8"/>
  <c r="AR8" i="8"/>
  <c r="AQ8" i="8"/>
  <c r="AP8" i="8"/>
  <c r="AO8" i="8"/>
  <c r="AM8" i="8"/>
  <c r="AN8" i="8"/>
  <c r="AL8" i="8"/>
  <c r="AK8" i="8"/>
  <c r="AJ8" i="8"/>
  <c r="AI8" i="8"/>
  <c r="AH8" i="8"/>
  <c r="AG8" i="8"/>
  <c r="AI21" i="9"/>
  <c r="AJ21" i="9"/>
  <c r="AK21" i="9"/>
  <c r="AI22" i="9"/>
  <c r="AJ22" i="9"/>
  <c r="AK22" i="9"/>
  <c r="AI23" i="9"/>
  <c r="AJ23" i="9"/>
  <c r="AK23" i="9"/>
  <c r="AI24" i="9"/>
  <c r="AJ24" i="9"/>
  <c r="AK24" i="9"/>
  <c r="AI25" i="9"/>
  <c r="AJ25" i="9"/>
  <c r="AK25" i="9"/>
  <c r="AI26" i="9"/>
  <c r="AJ26" i="9"/>
  <c r="AK26" i="9"/>
  <c r="AI27" i="9"/>
  <c r="AJ27" i="9"/>
  <c r="AK27" i="9"/>
  <c r="AI28" i="9"/>
  <c r="AJ28" i="9"/>
  <c r="AK28" i="9"/>
  <c r="AI29" i="9"/>
  <c r="AJ29" i="9"/>
  <c r="AK29" i="9"/>
  <c r="AI30" i="9"/>
  <c r="AJ30" i="9"/>
  <c r="AK30" i="9"/>
  <c r="V21" i="9"/>
  <c r="Y21" i="9" s="1"/>
  <c r="W21" i="9"/>
  <c r="X21" i="9"/>
  <c r="Z21" i="9"/>
  <c r="AA21" i="9"/>
  <c r="AB21" i="9"/>
  <c r="AC21" i="9"/>
  <c r="AD21" i="9"/>
  <c r="AE21" i="9"/>
  <c r="AF21" i="9"/>
  <c r="V22" i="9"/>
  <c r="W22" i="9"/>
  <c r="X22" i="9"/>
  <c r="Y22" i="9"/>
  <c r="Z22" i="9"/>
  <c r="AA22" i="9"/>
  <c r="AB22" i="9"/>
  <c r="AC22" i="9"/>
  <c r="AD22" i="9"/>
  <c r="AE22" i="9"/>
  <c r="AF22" i="9"/>
  <c r="AG22" i="9"/>
  <c r="V23" i="9"/>
  <c r="W23" i="9"/>
  <c r="X23" i="9"/>
  <c r="Y23" i="9"/>
  <c r="Z23" i="9"/>
  <c r="AA23" i="9"/>
  <c r="AB23" i="9"/>
  <c r="AC23" i="9"/>
  <c r="AD23" i="9"/>
  <c r="AE23" i="9"/>
  <c r="AF23" i="9"/>
  <c r="AG23" i="9"/>
  <c r="V24" i="9"/>
  <c r="M24" i="9" s="1"/>
  <c r="W24" i="9"/>
  <c r="X24" i="9"/>
  <c r="Y24" i="9"/>
  <c r="Z24" i="9"/>
  <c r="AA24" i="9"/>
  <c r="AB24" i="9"/>
  <c r="AC24" i="9"/>
  <c r="AD24" i="9"/>
  <c r="AE24" i="9"/>
  <c r="AF24" i="9"/>
  <c r="AG24" i="9"/>
  <c r="V25" i="9"/>
  <c r="Z25" i="9" s="1"/>
  <c r="W25" i="9"/>
  <c r="X25" i="9"/>
  <c r="Y25" i="9"/>
  <c r="AA25" i="9"/>
  <c r="AB25" i="9"/>
  <c r="AC25" i="9"/>
  <c r="AD25" i="9"/>
  <c r="AE25" i="9"/>
  <c r="AF25" i="9"/>
  <c r="AG25" i="9"/>
  <c r="V26" i="9"/>
  <c r="AE26" i="9" s="1"/>
  <c r="W26" i="9"/>
  <c r="X26" i="9"/>
  <c r="Y26" i="9"/>
  <c r="Z26" i="9"/>
  <c r="AA26" i="9"/>
  <c r="AB26" i="9"/>
  <c r="AC26" i="9"/>
  <c r="AD26" i="9"/>
  <c r="AF26" i="9"/>
  <c r="AG26" i="9"/>
  <c r="V27" i="9"/>
  <c r="AA27" i="9" s="1"/>
  <c r="W27" i="9"/>
  <c r="X27" i="9"/>
  <c r="Y27" i="9"/>
  <c r="Z27" i="9"/>
  <c r="AB27" i="9"/>
  <c r="AC27" i="9"/>
  <c r="AD27" i="9"/>
  <c r="AE27" i="9"/>
  <c r="AF27" i="9"/>
  <c r="AG27" i="9"/>
  <c r="V28" i="9"/>
  <c r="N28" i="9" s="1"/>
  <c r="W28" i="9"/>
  <c r="X28" i="9"/>
  <c r="Y28" i="9"/>
  <c r="Z28" i="9"/>
  <c r="AA28" i="9"/>
  <c r="AB28" i="9"/>
  <c r="AC28" i="9"/>
  <c r="AD28" i="9"/>
  <c r="AE28" i="9"/>
  <c r="AF28" i="9"/>
  <c r="AG28" i="9"/>
  <c r="V29" i="9"/>
  <c r="W29" i="9"/>
  <c r="X29" i="9"/>
  <c r="Y29" i="9"/>
  <c r="Z29" i="9"/>
  <c r="AA29" i="9"/>
  <c r="AB29" i="9"/>
  <c r="AC29" i="9"/>
  <c r="AD29" i="9"/>
  <c r="AE29" i="9"/>
  <c r="AF29" i="9"/>
  <c r="AG29" i="9"/>
  <c r="V30" i="9"/>
  <c r="W30" i="9"/>
  <c r="X30" i="9"/>
  <c r="Y30" i="9"/>
  <c r="Z30" i="9"/>
  <c r="AA30" i="9"/>
  <c r="AB30" i="9"/>
  <c r="AC30" i="9"/>
  <c r="AD30" i="9"/>
  <c r="AE30" i="9"/>
  <c r="AF30" i="9"/>
  <c r="AG30" i="9"/>
  <c r="M22" i="9"/>
  <c r="M23" i="9"/>
  <c r="M25" i="9"/>
  <c r="M26" i="9"/>
  <c r="M27" i="9"/>
  <c r="M28" i="9"/>
  <c r="M29" i="9"/>
  <c r="M3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AA18" i="9"/>
  <c r="AA12" i="9"/>
  <c r="AA13" i="9"/>
  <c r="AA14" i="9"/>
  <c r="AA15" i="9"/>
  <c r="AA16" i="9"/>
  <c r="AA17" i="9"/>
  <c r="AA19" i="9"/>
  <c r="AA20" i="9"/>
  <c r="V11" i="9"/>
  <c r="AA11" i="9" s="1"/>
  <c r="W11" i="9"/>
  <c r="X11" i="9"/>
  <c r="Y11" i="9"/>
  <c r="Z11" i="9"/>
  <c r="AB11" i="9"/>
  <c r="AC11" i="9"/>
  <c r="AD11" i="9"/>
  <c r="AE11" i="9"/>
  <c r="AF11" i="9"/>
  <c r="AG11" i="9"/>
  <c r="V12" i="9"/>
  <c r="X12" i="9" s="1"/>
  <c r="W12" i="9"/>
  <c r="Y12" i="9"/>
  <c r="Z12" i="9"/>
  <c r="AB12" i="9"/>
  <c r="AC12" i="9"/>
  <c r="AD12" i="9"/>
  <c r="AE12" i="9"/>
  <c r="AF12" i="9"/>
  <c r="AG12" i="9"/>
  <c r="V13" i="9"/>
  <c r="W13" i="9"/>
  <c r="X13" i="9"/>
  <c r="Y13" i="9"/>
  <c r="Z13" i="9"/>
  <c r="AB13" i="9"/>
  <c r="AC13" i="9"/>
  <c r="AD13" i="9"/>
  <c r="AE13" i="9"/>
  <c r="AF13" i="9"/>
  <c r="AG13" i="9"/>
  <c r="V14" i="9"/>
  <c r="W14" i="9"/>
  <c r="X14" i="9"/>
  <c r="Y14" i="9"/>
  <c r="Z14" i="9"/>
  <c r="AB14" i="9"/>
  <c r="AC14" i="9"/>
  <c r="AD14" i="9"/>
  <c r="AE14" i="9"/>
  <c r="AF14" i="9"/>
  <c r="AG14" i="9"/>
  <c r="V15" i="9"/>
  <c r="X15" i="9" s="1"/>
  <c r="W15" i="9"/>
  <c r="Y15" i="9"/>
  <c r="Z15" i="9"/>
  <c r="AB15" i="9"/>
  <c r="AC15" i="9"/>
  <c r="AE15" i="9"/>
  <c r="AF15" i="9"/>
  <c r="AG15" i="9"/>
  <c r="V16" i="9"/>
  <c r="W16" i="9"/>
  <c r="X16" i="9"/>
  <c r="Y16" i="9"/>
  <c r="Z16" i="9"/>
  <c r="AB16" i="9"/>
  <c r="AC16" i="9"/>
  <c r="AD16" i="9"/>
  <c r="AE16" i="9"/>
  <c r="AF16" i="9"/>
  <c r="AG16" i="9"/>
  <c r="V17" i="9"/>
  <c r="W17" i="9"/>
  <c r="X17" i="9"/>
  <c r="Y17" i="9"/>
  <c r="Z17" i="9"/>
  <c r="AB17" i="9"/>
  <c r="AC17" i="9"/>
  <c r="AD17" i="9"/>
  <c r="AE17" i="9"/>
  <c r="AF17" i="9"/>
  <c r="AG17" i="9"/>
  <c r="V18" i="9"/>
  <c r="W18" i="9" s="1"/>
  <c r="X18" i="9"/>
  <c r="Y18" i="9"/>
  <c r="Z18" i="9"/>
  <c r="AB18" i="9"/>
  <c r="AC18" i="9"/>
  <c r="AE18" i="9"/>
  <c r="AF18" i="9"/>
  <c r="AG18" i="9"/>
  <c r="V19" i="9"/>
  <c r="W19" i="9"/>
  <c r="X19" i="9"/>
  <c r="Y19" i="9"/>
  <c r="Z19" i="9"/>
  <c r="AB19" i="9"/>
  <c r="AC19" i="9"/>
  <c r="AD19" i="9"/>
  <c r="AE19" i="9"/>
  <c r="AF19" i="9"/>
  <c r="AG19" i="9"/>
  <c r="M21" i="9" l="1"/>
  <c r="AG21" i="9"/>
  <c r="AD18" i="9"/>
  <c r="M11" i="9"/>
  <c r="AA32" i="9"/>
  <c r="AD15" i="9"/>
  <c r="EA8" i="8"/>
  <c r="DZ8" i="8"/>
  <c r="DY8" i="8"/>
  <c r="DL8" i="8"/>
  <c r="DX8" i="8"/>
  <c r="DW8" i="8"/>
  <c r="DV8" i="8"/>
  <c r="DU8" i="8"/>
  <c r="DT8" i="8"/>
  <c r="DS8" i="8"/>
  <c r="DR8" i="8"/>
  <c r="DQ8" i="8"/>
  <c r="DP8" i="8"/>
  <c r="DO8" i="8"/>
  <c r="DN8" i="8"/>
  <c r="DM8" i="8"/>
  <c r="I17" i="16"/>
  <c r="EB8" i="8" s="1"/>
  <c r="H39" i="12"/>
  <c r="CI8" i="8" s="1"/>
  <c r="BW8" i="8"/>
  <c r="BX8" i="8"/>
  <c r="BV8" i="8"/>
  <c r="BU8" i="8"/>
  <c r="A8" i="8"/>
  <c r="BH8" i="8"/>
  <c r="BI8" i="8"/>
  <c r="BE8" i="8"/>
  <c r="E29" i="10" l="1"/>
  <c r="AY8" i="8" s="1"/>
  <c r="H42" i="12"/>
  <c r="CL8" i="8" s="1"/>
  <c r="H40" i="12"/>
  <c r="CJ8" i="8" s="1"/>
  <c r="H41" i="12"/>
  <c r="CK8" i="8" s="1"/>
  <c r="H43" i="12"/>
  <c r="CM8" i="8" s="1"/>
  <c r="BQ8" i="8"/>
  <c r="BP8" i="8"/>
  <c r="BO8" i="8"/>
  <c r="BN8" i="8"/>
  <c r="BM8" i="8"/>
  <c r="BL8" i="8"/>
  <c r="BK8" i="8"/>
  <c r="BJ8" i="8"/>
  <c r="BG8" i="8"/>
  <c r="BF8" i="8"/>
  <c r="BD8" i="8"/>
  <c r="BC8" i="8"/>
  <c r="BB8" i="8"/>
  <c r="BA8" i="8"/>
  <c r="AG20" i="9" l="1"/>
  <c r="AG32" i="9" s="1"/>
  <c r="AF20" i="9"/>
  <c r="AF32" i="9" s="1"/>
  <c r="AE20" i="9"/>
  <c r="AE32" i="9" s="1"/>
  <c r="AC20" i="9"/>
  <c r="AC32" i="9" s="1"/>
  <c r="AB20" i="9"/>
  <c r="AB32" i="9" s="1"/>
  <c r="AJ12" i="9"/>
  <c r="AJ13" i="9"/>
  <c r="AJ14" i="9"/>
  <c r="AJ15" i="9"/>
  <c r="AJ16" i="9"/>
  <c r="AJ17" i="9"/>
  <c r="AJ18" i="9"/>
  <c r="AJ19" i="9"/>
  <c r="AJ20" i="9"/>
  <c r="AI12" i="9"/>
  <c r="AI13" i="9"/>
  <c r="AI14" i="9"/>
  <c r="AI15" i="9"/>
  <c r="AI16" i="9"/>
  <c r="AI17" i="9"/>
  <c r="AI18" i="9"/>
  <c r="AI19" i="9"/>
  <c r="AI20" i="9"/>
  <c r="AI11" i="9"/>
  <c r="AK11" i="9"/>
  <c r="Z20" i="9"/>
  <c r="Z32" i="9" s="1"/>
  <c r="X20" i="9"/>
  <c r="X32" i="9" s="1"/>
  <c r="W20" i="9"/>
  <c r="W32" i="9" s="1"/>
  <c r="K32" i="9"/>
  <c r="R8" i="8" s="1"/>
  <c r="J32" i="9"/>
  <c r="AK12" i="9"/>
  <c r="AK13" i="9"/>
  <c r="AK14" i="9"/>
  <c r="AK15" i="9"/>
  <c r="AK16" i="9"/>
  <c r="AK17" i="9"/>
  <c r="AK18" i="9"/>
  <c r="AK19" i="9"/>
  <c r="AK20" i="9"/>
  <c r="V20" i="9"/>
  <c r="AD20" i="9" s="1"/>
  <c r="AD32" i="9" s="1"/>
  <c r="Y20" i="9" l="1"/>
  <c r="Y32" i="9" s="1"/>
  <c r="F8" i="8" s="1"/>
  <c r="V32" i="9"/>
  <c r="D8" i="8" s="1"/>
  <c r="M20" i="9"/>
  <c r="N32" i="9"/>
  <c r="V8" i="8" s="1"/>
  <c r="M32" i="9"/>
  <c r="U8" i="8" s="1"/>
  <c r="AK32" i="9"/>
  <c r="AF8" i="8" s="1"/>
  <c r="AI32" i="9"/>
  <c r="AD8" i="8" s="1"/>
  <c r="AJ11" i="9"/>
  <c r="AB8" i="8"/>
  <c r="AA8" i="8"/>
  <c r="H8" i="8"/>
  <c r="Y8" i="8"/>
  <c r="Z8" i="8"/>
  <c r="AC8" i="8"/>
  <c r="G8" i="8"/>
  <c r="J8" i="8"/>
  <c r="E8" i="8"/>
  <c r="I8" i="8"/>
  <c r="Q8" i="8"/>
  <c r="AJ32" i="9" l="1"/>
  <c r="AE8" i="8" s="1"/>
</calcChain>
</file>

<file path=xl/sharedStrings.xml><?xml version="1.0" encoding="utf-8"?>
<sst xmlns="http://schemas.openxmlformats.org/spreadsheetml/2006/main" count="2027" uniqueCount="1886">
  <si>
    <t>A. En relació als perfils professionals</t>
  </si>
  <si>
    <t>País de naixement</t>
  </si>
  <si>
    <t>Cofinançament</t>
  </si>
  <si>
    <t>B. En relació als Itineraris formatius del Servei de Primera Acollida</t>
  </si>
  <si>
    <t>Nombre de mòduls</t>
  </si>
  <si>
    <t>Nombre d'inscrits</t>
  </si>
  <si>
    <t>Nombre de persones que l'han completat</t>
  </si>
  <si>
    <t>Mòduls B</t>
  </si>
  <si>
    <t>Mòduls C</t>
  </si>
  <si>
    <t>Acollida integral (s'ha realitzat el mòdul A, B i C de forma integral)</t>
  </si>
  <si>
    <t>b.3. Serveis de traducció, mediació i interpretació</t>
  </si>
  <si>
    <t>Nombre de persones usuàries</t>
  </si>
  <si>
    <t>Nombre d'atencions</t>
  </si>
  <si>
    <t>Llengües emprades</t>
  </si>
  <si>
    <t>b.4. Serveis d'atenció jurídica</t>
  </si>
  <si>
    <t>Nombre de persones usuàries que s'acompanya en el procés d'arrelament social</t>
  </si>
  <si>
    <t>Nombre de persones usuàries que s'acompanya en el procés de reagrupament familiar</t>
  </si>
  <si>
    <t>b.5. Acompanyament en incidents i delictes vinculats al racisme</t>
  </si>
  <si>
    <t>Número total d'acompanyaments</t>
  </si>
  <si>
    <t>Discriminacions vinculades a Administracions Públiques</t>
  </si>
  <si>
    <t>Discriminacions vinculades a cossos de seguretat</t>
  </si>
  <si>
    <t>Discriminacions vinculades a entitats privades o empreses</t>
  </si>
  <si>
    <t>Discriminacions vinculades a persones privades</t>
  </si>
  <si>
    <t>Altres</t>
  </si>
  <si>
    <t>Inf01 Adequació d'habitatge per al reagrupament familiar</t>
  </si>
  <si>
    <t>Inf02 Grau d'integració social per a l'arrelament social</t>
  </si>
  <si>
    <t>Inf04 Adequació de l'habitatge per a la renovació per reagrupament familiar</t>
  </si>
  <si>
    <t>C. En relació a la transversalització de les polítiques de suport a les migracions i contra el racisme</t>
  </si>
  <si>
    <t>c.1. Accions d'adequació dels serveis públics  (afegir una fila per cada tipus d'acció)</t>
  </si>
  <si>
    <t>Tipus d'acció</t>
  </si>
  <si>
    <t>Breu descripció de l'acció</t>
  </si>
  <si>
    <t>Nombre de beneficiaris</t>
  </si>
  <si>
    <t>Persones que es preveu que
assoliran la regularitat administrativa</t>
  </si>
  <si>
    <t>c.4. Programes d'abordatge del racisme (afegir una fila per cada tipus d'acció)</t>
  </si>
  <si>
    <t>D. Impuls del sentiment de pertinença col·lectiu</t>
  </si>
  <si>
    <t>E. Impuls de la vida digna i compartida</t>
  </si>
  <si>
    <t>e.2. Accions contra la segregació poblacional, educativa, urbana...</t>
  </si>
  <si>
    <t>e.3. Campanyes i formacions per a professionals dels serveis públics o de la xarxa d’entitats, o membres de la comunitat, sobre el racisme i les formes per combatre’l</t>
  </si>
  <si>
    <t>F. En relació amb les activitats de l’àmbit de la protecció internacional</t>
  </si>
  <si>
    <t>Quantitat de persones que han finalitzat els programes complementaris per a l’assoliment de l'autonomia</t>
  </si>
  <si>
    <t>Recursos econòmics posats a disposició de les persones amb necessitat de protecció internacional.</t>
  </si>
  <si>
    <t>G. En relació a les eines de planificació</t>
  </si>
  <si>
    <t>Discriminacions vinculades a l'àmbit de l'oci</t>
  </si>
  <si>
    <t>Discriminacions vinculades a l'àmbit laboral</t>
  </si>
  <si>
    <t>Quantitat de persones que han iniciat els programes complementaris per a l’assoliment de l'autonomia</t>
  </si>
  <si>
    <t>Tècnic/a de polítiques migratòries i antiracisme</t>
  </si>
  <si>
    <t>Adminitratius/ves</t>
  </si>
  <si>
    <t>Mediadors/es - Traductors/es</t>
  </si>
  <si>
    <t>Juristes</t>
  </si>
  <si>
    <t>Tècnic/a Acollida</t>
  </si>
  <si>
    <t>Perfil professionals</t>
  </si>
  <si>
    <t>Afganistan</t>
  </si>
  <si>
    <t>Aland</t>
  </si>
  <si>
    <t>Albània</t>
  </si>
  <si>
    <t>Alemanya</t>
  </si>
  <si>
    <t>Algèria</t>
  </si>
  <si>
    <t>Andorra</t>
  </si>
  <si>
    <t>Angola</t>
  </si>
  <si>
    <t>Anguilla</t>
  </si>
  <si>
    <t>Antàrtida</t>
  </si>
  <si>
    <t>Antigua i Barbuda</t>
  </si>
  <si>
    <t>Antilles Neerlandeses</t>
  </si>
  <si>
    <t>Aràbia Saudí</t>
  </si>
  <si>
    <t>Argentina</t>
  </si>
  <si>
    <t>Armènia</t>
  </si>
  <si>
    <t>Aruba</t>
  </si>
  <si>
    <t>Austràlia</t>
  </si>
  <si>
    <t>Àustria</t>
  </si>
  <si>
    <t>Azerbaidjan</t>
  </si>
  <si>
    <t>Bahames, les</t>
  </si>
  <si>
    <t>Bahrain</t>
  </si>
  <si>
    <t>Bangladesh</t>
  </si>
  <si>
    <t>Barbados</t>
  </si>
  <si>
    <t>Belarús</t>
  </si>
  <si>
    <t>Bèlgica</t>
  </si>
  <si>
    <t>Belize</t>
  </si>
  <si>
    <t>Benín</t>
  </si>
  <si>
    <t>Bermudes</t>
  </si>
  <si>
    <t>Bhutan</t>
  </si>
  <si>
    <t>Bolívia</t>
  </si>
  <si>
    <t>Bonaire, Sint Eustatius i Saba</t>
  </si>
  <si>
    <t>Bòsnia i Hercegovina</t>
  </si>
  <si>
    <t>Botswana</t>
  </si>
  <si>
    <t>Brasil</t>
  </si>
  <si>
    <t>Brunei</t>
  </si>
  <si>
    <t>Bulgària</t>
  </si>
  <si>
    <t>Burkina Faso</t>
  </si>
  <si>
    <t>Burundi</t>
  </si>
  <si>
    <t>Cambodja</t>
  </si>
  <si>
    <t>Camerun</t>
  </si>
  <si>
    <t>Canadà</t>
  </si>
  <si>
    <t>Cap Verd</t>
  </si>
  <si>
    <t>Ceuta</t>
  </si>
  <si>
    <t>Colòmbia</t>
  </si>
  <si>
    <t>Comores, les</t>
  </si>
  <si>
    <t>Congo</t>
  </si>
  <si>
    <t>Corea del Nord</t>
  </si>
  <si>
    <t>Corea del Sud</t>
  </si>
  <si>
    <t>Costa d'Ivori</t>
  </si>
  <si>
    <t>Costa Rica</t>
  </si>
  <si>
    <t>Croàcia</t>
  </si>
  <si>
    <t>Cuba</t>
  </si>
  <si>
    <t>Curaçao</t>
  </si>
  <si>
    <t>Dinamarca</t>
  </si>
  <si>
    <t>Djibouti</t>
  </si>
  <si>
    <t>Dominica</t>
  </si>
  <si>
    <t>Egipte</t>
  </si>
  <si>
    <t>El Salvador</t>
  </si>
  <si>
    <t>Emirats Àrabs Units, els</t>
  </si>
  <si>
    <t>Equador</t>
  </si>
  <si>
    <t>Eritrea</t>
  </si>
  <si>
    <t>Eslovàquia</t>
  </si>
  <si>
    <t>Eslovènia</t>
  </si>
  <si>
    <t>Espanya</t>
  </si>
  <si>
    <t>Estats Units, els</t>
  </si>
  <si>
    <t>Estònia</t>
  </si>
  <si>
    <t>Eswatini</t>
  </si>
  <si>
    <t>Etiòpia</t>
  </si>
  <si>
    <t>Fèroe</t>
  </si>
  <si>
    <t>Fiji</t>
  </si>
  <si>
    <t>Filipines</t>
  </si>
  <si>
    <t>Finlàndia</t>
  </si>
  <si>
    <t>França</t>
  </si>
  <si>
    <t>Gabon</t>
  </si>
  <si>
    <t>Gàmbia</t>
  </si>
  <si>
    <t>Geòrgia</t>
  </si>
  <si>
    <t>Ghana</t>
  </si>
  <si>
    <t>Gibraltar</t>
  </si>
  <si>
    <t>Grècia</t>
  </si>
  <si>
    <t>Grenada</t>
  </si>
  <si>
    <t>Groenlàndia</t>
  </si>
  <si>
    <t>Guadalupe</t>
  </si>
  <si>
    <t>Guaiana Francesa</t>
  </si>
  <si>
    <t>Guam</t>
  </si>
  <si>
    <t>Guatemala</t>
  </si>
  <si>
    <t>Guernsey</t>
  </si>
  <si>
    <t>Guinea</t>
  </si>
  <si>
    <t>Guinea Equatorial</t>
  </si>
  <si>
    <t>Guinea-Bissau</t>
  </si>
  <si>
    <t>Guyana</t>
  </si>
  <si>
    <t>Haití</t>
  </si>
  <si>
    <t>Hondures</t>
  </si>
  <si>
    <t>Hong Kong, Xina</t>
  </si>
  <si>
    <t>Hongria</t>
  </si>
  <si>
    <t>Iemen, el</t>
  </si>
  <si>
    <t>Illa Bouvet</t>
  </si>
  <si>
    <t>Illa Christmas</t>
  </si>
  <si>
    <t>Illa de Man</t>
  </si>
  <si>
    <t>Illa Norfolk</t>
  </si>
  <si>
    <t>Illes Caiman</t>
  </si>
  <si>
    <t>Illes Cocos (Keeling)</t>
  </si>
  <si>
    <t>Illes Cook</t>
  </si>
  <si>
    <t>Illes del Canal</t>
  </si>
  <si>
    <t>Illes Falkland (Malvines)</t>
  </si>
  <si>
    <t>Illes Geòrgia del Sud i Sandwich del Sud</t>
  </si>
  <si>
    <t>Illes Heard i McDonald</t>
  </si>
  <si>
    <t>Illes Marianes del Nord</t>
  </si>
  <si>
    <t>Illes Marshall</t>
  </si>
  <si>
    <t>Illes Menors Allunyades dels Estats Units</t>
  </si>
  <si>
    <t>Illes Salomó</t>
  </si>
  <si>
    <t>Illes Turks i Caicos</t>
  </si>
  <si>
    <t>Illes Verges Britàniques</t>
  </si>
  <si>
    <t>Illes Verges dels Estats Units</t>
  </si>
  <si>
    <t>Índia</t>
  </si>
  <si>
    <t>Indonèsia</t>
  </si>
  <si>
    <t>Iran</t>
  </si>
  <si>
    <t>Iraq, l'</t>
  </si>
  <si>
    <t>Irlanda</t>
  </si>
  <si>
    <t>Islàndia</t>
  </si>
  <si>
    <t>Israel</t>
  </si>
  <si>
    <t>Itàlia</t>
  </si>
  <si>
    <t>Jamaica</t>
  </si>
  <si>
    <t>Japó</t>
  </si>
  <si>
    <t>Jersey</t>
  </si>
  <si>
    <t>Jordània</t>
  </si>
  <si>
    <t>Kazakhstan</t>
  </si>
  <si>
    <t>Kenya</t>
  </si>
  <si>
    <t>Kirguizstan</t>
  </si>
  <si>
    <t>Kiribati</t>
  </si>
  <si>
    <t>Kosovo</t>
  </si>
  <si>
    <t>Kuwait</t>
  </si>
  <si>
    <t>Lao</t>
  </si>
  <si>
    <t>Lesotho</t>
  </si>
  <si>
    <t>Letònia</t>
  </si>
  <si>
    <t>Líban</t>
  </si>
  <si>
    <t>Libèria</t>
  </si>
  <si>
    <t>Líbia</t>
  </si>
  <si>
    <t>Liechtenstein</t>
  </si>
  <si>
    <t>Lituània</t>
  </si>
  <si>
    <t>Luxemburg</t>
  </si>
  <si>
    <t>Macao, Xina</t>
  </si>
  <si>
    <t>Macedònia del Nord</t>
  </si>
  <si>
    <t>Madagascar</t>
  </si>
  <si>
    <t>Malàisia</t>
  </si>
  <si>
    <t>Malawi</t>
  </si>
  <si>
    <t>Maldives</t>
  </si>
  <si>
    <t>Mali</t>
  </si>
  <si>
    <t>Malta</t>
  </si>
  <si>
    <t>Marroc, el</t>
  </si>
  <si>
    <t>Martinica</t>
  </si>
  <si>
    <t>Maurici</t>
  </si>
  <si>
    <t>Mauritània</t>
  </si>
  <si>
    <t>Mayotte</t>
  </si>
  <si>
    <t>Melilla</t>
  </si>
  <si>
    <t>Mèxic</t>
  </si>
  <si>
    <t>Micronèsia</t>
  </si>
  <si>
    <t>Moçambic</t>
  </si>
  <si>
    <t>Moldàvia</t>
  </si>
  <si>
    <t>Mònaco</t>
  </si>
  <si>
    <t>Mongòlia</t>
  </si>
  <si>
    <t>Montenegro</t>
  </si>
  <si>
    <t>Montserrat</t>
  </si>
  <si>
    <t>Myanmar</t>
  </si>
  <si>
    <t>Namíbia</t>
  </si>
  <si>
    <t>Nauru</t>
  </si>
  <si>
    <t>Nepal</t>
  </si>
  <si>
    <t>Nicaragua</t>
  </si>
  <si>
    <t>Níger</t>
  </si>
  <si>
    <t>Nigèria</t>
  </si>
  <si>
    <t>Niue</t>
  </si>
  <si>
    <t>Noruega</t>
  </si>
  <si>
    <t>Nova Caledònia</t>
  </si>
  <si>
    <t>Nova Zelanda</t>
  </si>
  <si>
    <t>Oman</t>
  </si>
  <si>
    <t>Països Baixos</t>
  </si>
  <si>
    <t>Pakistan</t>
  </si>
  <si>
    <t>Palau</t>
  </si>
  <si>
    <t>Palestina</t>
  </si>
  <si>
    <t>Panamà</t>
  </si>
  <si>
    <t>Papua Nova Guinea</t>
  </si>
  <si>
    <t>Paraguai</t>
  </si>
  <si>
    <t>Perú</t>
  </si>
  <si>
    <t>Pitcairn</t>
  </si>
  <si>
    <t>Polinèsia Francesa</t>
  </si>
  <si>
    <t>Polònia</t>
  </si>
  <si>
    <t>Portugal</t>
  </si>
  <si>
    <t>Puerto Rico</t>
  </si>
  <si>
    <t>Qatar</t>
  </si>
  <si>
    <t>Regne Unit</t>
  </si>
  <si>
    <t>República Centreafricana</t>
  </si>
  <si>
    <t>República Democràtica del Congo</t>
  </si>
  <si>
    <t>República Dominicana</t>
  </si>
  <si>
    <t>Reunió, la</t>
  </si>
  <si>
    <t>Romania</t>
  </si>
  <si>
    <t>Ruanda</t>
  </si>
  <si>
    <t>Rússia</t>
  </si>
  <si>
    <t>Sàhara Occidental</t>
  </si>
  <si>
    <t>Saint Helena, Ascenció i Tristan da Cunha</t>
  </si>
  <si>
    <t>Saint Kitts i Nevis</t>
  </si>
  <si>
    <t>Saint Lucia</t>
  </si>
  <si>
    <t>Saint Vincent i les Grenadines</t>
  </si>
  <si>
    <t>Saint-Barthélemy</t>
  </si>
  <si>
    <t>Saint-Martin</t>
  </si>
  <si>
    <t>Saint-Pierre-et-Miquelon</t>
  </si>
  <si>
    <t>Samoa</t>
  </si>
  <si>
    <t>Samoa Americana</t>
  </si>
  <si>
    <t>San Marino</t>
  </si>
  <si>
    <t>Santa Seu</t>
  </si>
  <si>
    <t>São Tomé i Príncipe</t>
  </si>
  <si>
    <t>Sark</t>
  </si>
  <si>
    <t>Senegal</t>
  </si>
  <si>
    <t>Sèrbia</t>
  </si>
  <si>
    <t>Seychelles</t>
  </si>
  <si>
    <t>Sierra Leone</t>
  </si>
  <si>
    <t>Singapur</t>
  </si>
  <si>
    <t>Sint Maarten</t>
  </si>
  <si>
    <t>Síria</t>
  </si>
  <si>
    <t>Somàlia</t>
  </si>
  <si>
    <t>Sri Lanka</t>
  </si>
  <si>
    <t>Sud-àfrica</t>
  </si>
  <si>
    <t>Sudan del Sud, el</t>
  </si>
  <si>
    <t>Sudan, el</t>
  </si>
  <si>
    <t>Suècia</t>
  </si>
  <si>
    <t>Suïssa</t>
  </si>
  <si>
    <t>Surinam</t>
  </si>
  <si>
    <t>Svalbard i Jan Mayen</t>
  </si>
  <si>
    <t>Tadjikistan</t>
  </si>
  <si>
    <t>Tailàndia</t>
  </si>
  <si>
    <t>Taiwan</t>
  </si>
  <si>
    <t>Tanzània</t>
  </si>
  <si>
    <t>Terres Australs i Antàrtiques Franceses</t>
  </si>
  <si>
    <t>Territori Britànic de l'Oceà Índic</t>
  </si>
  <si>
    <t>Timor-Leste</t>
  </si>
  <si>
    <t>Togo</t>
  </si>
  <si>
    <t>Tokelau</t>
  </si>
  <si>
    <t>Tonga</t>
  </si>
  <si>
    <t>Trinidad i Tobago</t>
  </si>
  <si>
    <t>Tunísia</t>
  </si>
  <si>
    <t>Turkmenistan</t>
  </si>
  <si>
    <t>Turquia</t>
  </si>
  <si>
    <t>Tuvalu</t>
  </si>
  <si>
    <t>Txad</t>
  </si>
  <si>
    <t>Txèquia</t>
  </si>
  <si>
    <t>Ucraïna</t>
  </si>
  <si>
    <t>Uganda</t>
  </si>
  <si>
    <t>Uruguai</t>
  </si>
  <si>
    <t>Uzbekistan</t>
  </si>
  <si>
    <t>Vanuatu</t>
  </si>
  <si>
    <t>Veneçuela</t>
  </si>
  <si>
    <t>Vietnam</t>
  </si>
  <si>
    <t>Wallis i Futuna</t>
  </si>
  <si>
    <t>Xile</t>
  </si>
  <si>
    <t>Xina</t>
  </si>
  <si>
    <t>Xipre</t>
  </si>
  <si>
    <t>Zàmbia</t>
  </si>
  <si>
    <t>Zimbàbue</t>
  </si>
  <si>
    <t>Categories laborals</t>
  </si>
  <si>
    <t>A1</t>
  </si>
  <si>
    <t>A2</t>
  </si>
  <si>
    <t>C1</t>
  </si>
  <si>
    <t>C2</t>
  </si>
  <si>
    <t>100% finançament IFE</t>
  </si>
  <si>
    <t>&gt;50% finançament IFE</t>
  </si>
  <si>
    <t>&lt;50% finançament IFE</t>
  </si>
  <si>
    <t>Mòdul A (inicials, bàsics de català o alfabetització)</t>
  </si>
  <si>
    <t>Altres mòduls</t>
  </si>
  <si>
    <t>Mòdul</t>
  </si>
  <si>
    <t>OMPLIR AUTOMÀTICAMENT:</t>
  </si>
  <si>
    <t>MUNICIPI</t>
  </si>
  <si>
    <t>N Tècnic/a Acollida</t>
  </si>
  <si>
    <t>N Tècnic/a de polítiques migratòries i antiracisme</t>
  </si>
  <si>
    <t>N Adminitratius/ves</t>
  </si>
  <si>
    <t>N Mediadors/es - Traductors/es</t>
  </si>
  <si>
    <t>N Juristes</t>
  </si>
  <si>
    <t>N Altres</t>
  </si>
  <si>
    <t>INE</t>
  </si>
  <si>
    <t>Núm. Persona</t>
  </si>
  <si>
    <t>Any dades:
2024</t>
  </si>
  <si>
    <t xml:space="preserve">                                Qüestionari A. Perfils professionals                               </t>
  </si>
  <si>
    <t>Núm.</t>
  </si>
  <si>
    <t>En relació als mòduls formatius</t>
  </si>
  <si>
    <t>Abella de la Conca</t>
  </si>
  <si>
    <t>Abrera</t>
  </si>
  <si>
    <t>Àger</t>
  </si>
  <si>
    <t>Agramunt</t>
  </si>
  <si>
    <t>Aguilar de Segarra</t>
  </si>
  <si>
    <t>Agullana</t>
  </si>
  <si>
    <t>Aiguafreda</t>
  </si>
  <si>
    <t>Aiguamúrcia</t>
  </si>
  <si>
    <t>Aiguaviva</t>
  </si>
  <si>
    <t>Aitona</t>
  </si>
  <si>
    <t>Alamús, els</t>
  </si>
  <si>
    <t>Alàs i Cerc</t>
  </si>
  <si>
    <t>Albagés, l'</t>
  </si>
  <si>
    <t>Albanyà</t>
  </si>
  <si>
    <t>Albatàrrec</t>
  </si>
  <si>
    <t>Albesa</t>
  </si>
  <si>
    <t>Albi, l'</t>
  </si>
  <si>
    <t>Albinyana</t>
  </si>
  <si>
    <t>Albiol, l'</t>
  </si>
  <si>
    <t>Albons</t>
  </si>
  <si>
    <t>Alcanar</t>
  </si>
  <si>
    <t>Alcanó</t>
  </si>
  <si>
    <t>Alcarràs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</si>
  <si>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</si>
  <si>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</si>
  <si>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</si>
  <si>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</si>
  <si>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</si>
  <si>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</si>
  <si>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</si>
  <si>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Alfarràs</t>
  </si>
  <si>
    <t>Alfés</t>
  </si>
  <si>
    <t>Alforja</t>
  </si>
  <si>
    <t>Algerri</t>
  </si>
  <si>
    <t>Alguaire</t>
  </si>
  <si>
    <t>Alins</t>
  </si>
  <si>
    <t>Alió</t>
  </si>
  <si>
    <t>Almacelles</t>
  </si>
  <si>
    <t>Almatret</t>
  </si>
  <si>
    <t>Almenar</t>
  </si>
  <si>
    <t>Almoster</t>
  </si>
  <si>
    <t>Alòs de Balaguer</t>
  </si>
  <si>
    <t>Alp</t>
  </si>
  <si>
    <t>Alpens</t>
  </si>
  <si>
    <t>Alpicat</t>
  </si>
  <si>
    <t>Alt Àneu</t>
  </si>
  <si>
    <t>Altafulla</t>
  </si>
  <si>
    <t>Amer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</si>
  <si>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</si>
  <si>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</si>
  <si>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</si>
  <si>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</si>
  <si>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</si>
  <si>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</si>
  <si>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</si>
  <si>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</si>
  <si>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</si>
  <si>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</si>
  <si>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</si>
  <si>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</si>
  <si>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</si>
  <si>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</si>
  <si>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</si>
  <si>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</si>
  <si>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</si>
  <si>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</si>
  <si>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</si>
  <si>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Arsèguel</t>
  </si>
  <si>
    <t>Artés</t>
  </si>
  <si>
    <t>Artesa de Lleida</t>
  </si>
  <si>
    <t>Artesa de Segre</t>
  </si>
  <si>
    <t>Ascó</t>
  </si>
  <si>
    <t>Aspa</t>
  </si>
  <si>
    <t>Avellanes i Santa Linya, les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</si>
  <si>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</si>
  <si>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</si>
  <si>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</si>
  <si>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</si>
  <si>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</si>
  <si>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</si>
  <si>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</si>
  <si>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</si>
  <si>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</si>
  <si>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</si>
  <si>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</si>
  <si>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</si>
  <si>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</si>
  <si>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Barbens</t>
  </si>
  <si>
    <t>Barberà de la Conca</t>
  </si>
  <si>
    <t>Barberà del Vallès</t>
  </si>
  <si>
    <t>Barcelona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</si>
  <si>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</si>
  <si>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</si>
  <si>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</si>
  <si>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</si>
  <si>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</si>
  <si>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</si>
  <si>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</si>
  <si>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</si>
  <si>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</si>
  <si>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d'Empordà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</si>
  <si>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</si>
  <si>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</si>
  <si>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</si>
  <si>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</si>
  <si>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</si>
  <si>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</si>
  <si>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</si>
  <si>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</si>
  <si>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</si>
  <si>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</si>
  <si>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</si>
  <si>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</si>
  <si>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</si>
  <si>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</si>
  <si>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</si>
  <si>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</si>
  <si>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Bigues i Riells</t>
  </si>
  <si>
    <t>Biosca</t>
  </si>
  <si>
    <t>Bisbal de Falset, la</t>
  </si>
  <si>
    <t>Bisbal del Penedès, la</t>
  </si>
  <si>
    <t>Bisbal d'Empordà, la</t>
  </si>
  <si>
    <t>Biure</t>
  </si>
  <si>
    <t>Blancafort</t>
  </si>
  <si>
    <t>Blanes</t>
  </si>
  <si>
    <t>Boadella i les Escaules</t>
  </si>
  <si>
    <t>Bolvir</t>
  </si>
  <si>
    <t>Bonastre</t>
  </si>
  <si>
    <t>Bòrdes, es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</si>
  <si>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</si>
  <si>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</si>
  <si>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</si>
  <si>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</si>
  <si>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</si>
  <si>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</si>
  <si>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</si>
  <si>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</si>
  <si>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</si>
  <si>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</si>
  <si>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</si>
  <si>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</si>
  <si>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</si>
  <si>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Brunyola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</si>
  <si>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</si>
  <si>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</si>
  <si>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</si>
  <si>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</si>
  <si>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</si>
  <si>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</si>
  <si>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</si>
  <si>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d'Anoia</t>
  </si>
  <si>
    <t>Cabrera de Mar</t>
  </si>
  <si>
    <t>Cabrils</t>
  </si>
  <si>
    <t>Cadaqués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</si>
  <si>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</si>
  <si>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</si>
  <si>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</si>
  <si>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</si>
  <si>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</si>
  <si>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</si>
  <si>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</si>
  <si>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</si>
  <si>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Callús</t>
  </si>
  <si>
    <t>Calonge</t>
  </si>
  <si>
    <t>Calonge de Segarra</t>
  </si>
  <si>
    <t>Camarasa</t>
  </si>
  <si>
    <t>Camarles</t>
  </si>
  <si>
    <t>Cambrils</t>
  </si>
  <si>
    <t>Camós</t>
  </si>
  <si>
    <t>Campdevànol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</si>
  <si>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</si>
  <si>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</si>
  <si>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</si>
  <si>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</si>
  <si>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</si>
  <si>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</si>
  <si>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</si>
  <si>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</si>
  <si>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</si>
  <si>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Cànoves i Samalús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</si>
  <si>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</si>
  <si>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</si>
  <si>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</si>
  <si>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</si>
  <si>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</si>
  <si>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</si>
  <si>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</si>
  <si>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</si>
  <si>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</si>
  <si>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</si>
  <si>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</si>
  <si>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Cassà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</si>
  <si>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</si>
  <si>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</si>
  <si>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</si>
  <si>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</si>
  <si>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</si>
  <si>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</si>
  <si>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</si>
  <si>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</si>
  <si>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</si>
  <si>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</si>
  <si>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</si>
  <si>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</si>
  <si>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</si>
  <si>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</si>
  <si>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</si>
  <si>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</si>
  <si>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</si>
  <si>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</si>
  <si>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</si>
  <si>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</si>
  <si>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</si>
  <si>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</si>
  <si>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</si>
  <si>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</si>
  <si>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</si>
  <si>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</si>
  <si>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</si>
  <si>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</si>
  <si>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</si>
  <si>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</si>
  <si>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</si>
  <si>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</si>
  <si>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</si>
  <si>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</si>
  <si>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</si>
  <si>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</si>
  <si>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</si>
  <si>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</si>
  <si>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</si>
  <si>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</si>
  <si>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</si>
  <si>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</si>
  <si>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</si>
  <si>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</si>
  <si>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</si>
  <si>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</si>
  <si>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</si>
  <si>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</si>
  <si>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</si>
  <si>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</si>
  <si>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</si>
  <si>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</si>
  <si>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</si>
  <si>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</si>
  <si>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</si>
  <si>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</si>
  <si>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</si>
  <si>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</si>
  <si>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</si>
  <si>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</si>
  <si>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</si>
  <si>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</si>
  <si>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</si>
  <si>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</si>
  <si>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</si>
  <si>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</si>
  <si>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</si>
  <si>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</si>
  <si>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</si>
  <si>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</si>
  <si>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</si>
  <si>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</si>
  <si>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</si>
  <si>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</si>
  <si>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</si>
  <si>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</si>
  <si>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</si>
  <si>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</si>
  <si>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</si>
  <si>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</si>
  <si>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</si>
  <si>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</si>
  <si>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Esquirol,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</si>
  <si>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</si>
  <si>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</si>
  <si>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</si>
  <si>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</si>
  <si>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</si>
  <si>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</si>
  <si>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</si>
  <si>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</si>
  <si>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</si>
  <si>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</si>
  <si>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</si>
  <si>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</si>
  <si>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</si>
  <si>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</si>
  <si>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</si>
  <si>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</si>
  <si>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</si>
  <si>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</si>
  <si>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</si>
  <si>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</si>
  <si>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</si>
  <si>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</si>
  <si>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</si>
  <si>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</si>
  <si>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</si>
  <si>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Fontanals de Cerdanya</t>
  </si>
  <si>
    <t>Fontanilles</t>
  </si>
  <si>
    <t>Fontcoberta</t>
  </si>
  <si>
    <t>Font-rubí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</si>
  <si>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</si>
  <si>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</si>
  <si>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</si>
  <si>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</si>
  <si>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</si>
  <si>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</si>
  <si>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</si>
  <si>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</si>
  <si>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</si>
  <si>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</si>
  <si>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</si>
  <si>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</si>
  <si>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</si>
  <si>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</si>
  <si>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</si>
  <si>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</si>
  <si>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</si>
  <si>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</si>
  <si>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</si>
  <si>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</si>
  <si>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</si>
  <si>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</si>
  <si>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</si>
  <si>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</si>
  <si>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</si>
  <si>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</si>
  <si>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</si>
  <si>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</si>
  <si>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</si>
  <si>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</si>
  <si>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</si>
  <si>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</si>
  <si>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</si>
  <si>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</si>
  <si>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</si>
  <si>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</si>
  <si>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</si>
  <si>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</si>
  <si>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</si>
  <si>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</si>
  <si>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</si>
  <si>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</si>
  <si>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</si>
  <si>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</si>
  <si>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</si>
  <si>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</si>
  <si>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</si>
  <si>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</si>
  <si>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</si>
  <si>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</si>
  <si>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</si>
  <si>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</si>
  <si>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</si>
  <si>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</si>
  <si>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</si>
  <si>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</si>
  <si>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</si>
  <si>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</si>
  <si>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de Noguera</t>
  </si>
  <si>
    <t>Ivars d'Urgell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</si>
  <si>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</si>
  <si>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</si>
  <si>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</si>
  <si>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</si>
  <si>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</si>
  <si>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</si>
  <si>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</si>
  <si>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</si>
  <si>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</si>
  <si>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</si>
  <si>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</si>
  <si>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</si>
  <si>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</si>
  <si>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</si>
  <si>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</si>
  <si>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Llagostera</t>
  </si>
  <si>
    <t>Llambilles</t>
  </si>
  <si>
    <t>Llanars</t>
  </si>
  <si>
    <t>Llançà</t>
  </si>
  <si>
    <t>Llardecans</t>
  </si>
  <si>
    <t>Llavorsí</t>
  </si>
  <si>
    <t>Lleida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</si>
  <si>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</si>
  <si>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</si>
  <si>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</si>
  <si>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</si>
  <si>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</si>
  <si>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</si>
  <si>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</si>
  <si>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</si>
  <si>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</si>
  <si>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</si>
  <si>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</si>
  <si>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</si>
  <si>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</si>
  <si>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</si>
  <si>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</si>
  <si>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</si>
  <si>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</si>
  <si>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</si>
  <si>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</si>
  <si>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</si>
  <si>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</si>
  <si>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</si>
  <si>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</si>
  <si>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</si>
  <si>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</si>
  <si>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</si>
  <si>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</si>
  <si>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</si>
  <si>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</si>
  <si>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</si>
  <si>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</si>
  <si>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</si>
  <si>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</si>
  <si>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</si>
  <si>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</si>
  <si>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</si>
  <si>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</si>
  <si>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</si>
  <si>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</si>
  <si>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</si>
  <si>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</si>
  <si>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</si>
  <si>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</si>
  <si>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</si>
  <si>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</si>
  <si>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</si>
  <si>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</si>
  <si>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</si>
  <si>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</si>
  <si>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</si>
  <si>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</si>
  <si>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</si>
  <si>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</si>
  <si>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</si>
  <si>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</si>
  <si>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</si>
  <si>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</si>
  <si>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</si>
  <si>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</si>
  <si>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</si>
  <si>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</si>
  <si>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</si>
  <si>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</si>
  <si>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</si>
  <si>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</si>
  <si>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</si>
  <si>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</si>
  <si>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</si>
  <si>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</si>
  <si>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</si>
  <si>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</si>
  <si>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</si>
  <si>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</si>
  <si>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</si>
  <si>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</si>
  <si>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</si>
  <si>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</si>
  <si>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</si>
  <si>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</si>
  <si>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</si>
  <si>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</si>
  <si>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Mont-ral</t>
  </si>
  <si>
    <t>Mont-ras</t>
  </si>
  <si>
    <t>Mont-roig del Camp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</si>
  <si>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</si>
  <si>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</si>
  <si>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</si>
  <si>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</si>
  <si>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</si>
  <si>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</si>
  <si>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</si>
  <si>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</si>
  <si>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</si>
  <si>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</si>
  <si>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</si>
  <si>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</si>
  <si>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</si>
  <si>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</si>
  <si>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</si>
  <si>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</si>
  <si>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</si>
  <si>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</si>
  <si>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</si>
  <si>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</si>
  <si>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</si>
  <si>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</si>
  <si>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</si>
  <si>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</si>
  <si>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</si>
  <si>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</si>
  <si>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</si>
  <si>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</si>
  <si>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</si>
  <si>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</si>
  <si>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</si>
  <si>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</si>
  <si>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</si>
  <si>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</si>
  <si>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</si>
  <si>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</si>
  <si>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</si>
  <si>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</si>
  <si>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</si>
  <si>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</si>
  <si>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</si>
  <si>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</si>
  <si>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</si>
  <si>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</si>
  <si>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</si>
  <si>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</si>
  <si>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</si>
  <si>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</si>
  <si>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</si>
  <si>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</si>
  <si>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</si>
  <si>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</si>
  <si>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</si>
  <si>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</si>
  <si>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</si>
  <si>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</si>
  <si>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</si>
  <si>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</si>
  <si>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</si>
  <si>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</si>
  <si>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</si>
  <si>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</si>
  <si>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</si>
  <si>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</si>
  <si>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</si>
  <si>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</si>
  <si>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</si>
  <si>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</si>
  <si>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</si>
  <si>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</si>
  <si>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</si>
  <si>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</si>
  <si>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</si>
  <si>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</si>
  <si>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</si>
  <si>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</si>
  <si>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</si>
  <si>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</si>
  <si>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</si>
  <si>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</si>
  <si>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</si>
  <si>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</si>
  <si>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</si>
  <si>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</si>
  <si>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</si>
  <si>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</si>
  <si>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</si>
  <si>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</si>
  <si>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</si>
  <si>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</si>
  <si>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</si>
  <si>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</si>
  <si>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</si>
  <si>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</si>
  <si>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</si>
  <si>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</si>
  <si>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</si>
  <si>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</si>
  <si>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</si>
  <si>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</si>
  <si>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</si>
  <si>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</si>
  <si>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</si>
  <si>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</si>
  <si>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</si>
  <si>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</si>
  <si>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</si>
  <si>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</si>
  <si>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</si>
  <si>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</si>
  <si>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</si>
  <si>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</si>
  <si>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</si>
  <si>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</si>
  <si>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</si>
  <si>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</si>
  <si>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</si>
  <si>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</si>
  <si>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</si>
  <si>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</si>
  <si>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</si>
  <si>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</si>
  <si>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</si>
  <si>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</si>
  <si>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</si>
  <si>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</si>
  <si>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</si>
  <si>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</si>
  <si>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</si>
  <si>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</si>
  <si>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</si>
  <si>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</si>
  <si>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</si>
  <si>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</si>
  <si>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</si>
  <si>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</si>
  <si>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</si>
  <si>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</si>
  <si>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</si>
  <si>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</si>
  <si>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</si>
  <si>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</si>
  <si>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</si>
  <si>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</si>
  <si>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</si>
  <si>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</si>
  <si>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</si>
  <si>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</si>
  <si>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</si>
  <si>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</si>
  <si>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</si>
  <si>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</si>
  <si>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</si>
  <si>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</si>
  <si>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</si>
  <si>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</si>
  <si>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</si>
  <si>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</si>
  <si>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</si>
  <si>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</si>
  <si>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</si>
  <si>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Barà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</si>
  <si>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</si>
  <si>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</si>
  <si>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</si>
  <si>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</si>
  <si>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</si>
  <si>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</si>
  <si>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</si>
  <si>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</si>
  <si>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</si>
  <si>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</si>
  <si>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</si>
  <si>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</si>
  <si>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</si>
  <si>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</si>
  <si>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</si>
  <si>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</si>
  <si>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</si>
  <si>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</si>
  <si>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</si>
  <si>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</si>
  <si>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</si>
  <si>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</si>
  <si>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</si>
  <si>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</si>
  <si>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</si>
  <si>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</si>
  <si>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</si>
  <si>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</si>
  <si>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</si>
  <si>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</si>
  <si>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</si>
  <si>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</si>
  <si>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</si>
  <si>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</si>
  <si>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</si>
  <si>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</si>
  <si>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</si>
  <si>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</si>
  <si>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</si>
  <si>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</si>
  <si>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</si>
  <si>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</si>
  <si>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</si>
  <si>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</si>
  <si>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</si>
  <si>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</si>
  <si>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</si>
  <si>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</si>
  <si>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</si>
  <si>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</si>
  <si>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</si>
  <si>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</si>
  <si>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</si>
  <si>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</si>
  <si>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</si>
  <si>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de Frontanyà</t>
  </si>
  <si>
    <t>Sant Jaume de Llierca</t>
  </si>
  <si>
    <t>Sant Jaume dels Domenys</t>
  </si>
  <si>
    <t>Sant Jaume d'Enveja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</si>
  <si>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</si>
  <si>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</si>
  <si>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</si>
  <si>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</si>
  <si>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</si>
  <si>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</si>
  <si>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</si>
  <si>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</si>
  <si>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</si>
  <si>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</si>
  <si>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</si>
  <si>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de la Muga</t>
  </si>
  <si>
    <t>Sant Llorenç de Morunys</t>
  </si>
  <si>
    <t>Sant Llorenç d'Hortons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</si>
  <si>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</si>
  <si>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</si>
  <si>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</si>
  <si>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</si>
  <si>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</si>
  <si>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</si>
  <si>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</si>
  <si>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</si>
  <si>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</si>
  <si>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</si>
  <si>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</si>
  <si>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</si>
  <si>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</si>
  <si>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</si>
  <si>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</si>
  <si>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</si>
  <si>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</si>
  <si>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</si>
  <si>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</si>
  <si>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</si>
  <si>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</si>
  <si>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</si>
  <si>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</si>
  <si>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</si>
  <si>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</si>
  <si>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</si>
  <si>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</si>
  <si>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</si>
  <si>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</si>
  <si>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</si>
  <si>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</si>
  <si>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</si>
  <si>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</si>
  <si>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</si>
  <si>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</si>
  <si>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</si>
  <si>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</si>
  <si>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</si>
  <si>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</si>
  <si>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</si>
  <si>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</si>
  <si>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</si>
  <si>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</si>
  <si>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</si>
  <si>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</si>
  <si>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</si>
  <si>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</si>
  <si>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</si>
  <si>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</si>
  <si>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</si>
  <si>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</si>
  <si>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</si>
  <si>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</si>
  <si>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Oliva</t>
  </si>
  <si>
    <t>Santa Pau</t>
  </si>
  <si>
    <t>Santa Perpètua de Mogoda</t>
  </si>
  <si>
    <t>Santa Susanna</t>
  </si>
  <si>
    <t>Santpedor</t>
  </si>
  <si>
    <t>Sarral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</si>
  <si>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</si>
  <si>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</si>
  <si>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</si>
  <si>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</si>
  <si>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</si>
  <si>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</si>
  <si>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</si>
  <si>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</si>
  <si>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</si>
  <si>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</si>
  <si>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</si>
  <si>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</si>
  <si>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</si>
  <si>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</si>
  <si>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</si>
  <si>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</si>
  <si>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</si>
  <si>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</si>
  <si>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</si>
  <si>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</si>
  <si>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</si>
  <si>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</si>
  <si>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</si>
  <si>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</si>
  <si>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</si>
  <si>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</si>
  <si>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</si>
  <si>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</si>
  <si>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</si>
  <si>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</si>
  <si>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</si>
  <si>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</si>
  <si>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</si>
  <si>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</si>
  <si>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</si>
  <si>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</si>
  <si>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</si>
  <si>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</si>
  <si>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Talarn</t>
  </si>
  <si>
    <t>Talavera</t>
  </si>
  <si>
    <t>Tallada d'Empordà, la</t>
  </si>
  <si>
    <t>Taradell</t>
  </si>
  <si>
    <t>Tarragona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</si>
  <si>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</si>
  <si>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</si>
  <si>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</si>
  <si>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</si>
  <si>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</si>
  <si>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</si>
  <si>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</si>
  <si>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</si>
  <si>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</si>
  <si>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</si>
  <si>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</si>
  <si>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</si>
  <si>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</si>
  <si>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</si>
  <si>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</si>
  <si>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</si>
  <si>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</si>
  <si>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</si>
  <si>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</si>
  <si>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</si>
  <si>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</si>
  <si>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</si>
  <si>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</si>
  <si>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</si>
  <si>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</si>
  <si>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</si>
  <si>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</si>
  <si>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</si>
  <si>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</si>
  <si>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</si>
  <si>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</si>
  <si>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</si>
  <si>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</si>
  <si>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</si>
  <si>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</si>
  <si>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</si>
  <si>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</si>
  <si>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</si>
  <si>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</si>
  <si>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</si>
  <si>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</si>
  <si>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</si>
  <si>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</si>
  <si>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</si>
  <si>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</si>
  <si>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</si>
  <si>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</si>
  <si>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</si>
  <si>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</si>
  <si>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</si>
  <si>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</si>
  <si>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</si>
  <si>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</si>
  <si>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de Bianya, la</t>
  </si>
  <si>
    <t>Vall de Boí, la</t>
  </si>
  <si>
    <t>Vall de Cardós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</si>
  <si>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</si>
  <si>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</si>
  <si>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</si>
  <si>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</si>
  <si>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</si>
  <si>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</si>
  <si>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</si>
  <si>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</si>
  <si>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</si>
  <si>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</si>
  <si>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</si>
  <si>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</si>
  <si>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</si>
  <si>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</si>
  <si>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</si>
  <si>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</si>
  <si>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</si>
  <si>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</si>
  <si>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</si>
  <si>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</si>
  <si>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</si>
  <si>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</si>
  <si>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</si>
  <si>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</si>
  <si>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</si>
  <si>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</si>
  <si>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</si>
  <si>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</si>
  <si>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</si>
  <si>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</si>
  <si>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</si>
  <si>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</si>
  <si>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</si>
  <si>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</si>
  <si>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</si>
  <si>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</si>
  <si>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</si>
  <si>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</si>
  <si>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</si>
  <si>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</si>
  <si>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</si>
  <si>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</si>
  <si>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</si>
  <si>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</si>
  <si>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</si>
  <si>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</si>
  <si>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</si>
  <si>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</si>
  <si>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</si>
  <si>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</si>
  <si>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</si>
  <si>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</si>
  <si>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de Bellpuig</t>
  </si>
  <si>
    <t>Vilanova de la Barca</t>
  </si>
  <si>
    <t>Vilanova de l'Aguda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</si>
  <si>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</si>
  <si>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</si>
  <si>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</si>
  <si>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</si>
  <si>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</si>
  <si>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</si>
  <si>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</si>
  <si>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</si>
  <si>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</si>
  <si>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</si>
  <si>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</si>
  <si>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</si>
  <si>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</si>
  <si>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</si>
  <si>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</si>
  <si>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Vilaür</t>
  </si>
  <si>
    <t>Vilaverd</t>
  </si>
  <si>
    <t>Vilella Alta, la</t>
  </si>
  <si>
    <t>Vilella Baixa, la</t>
  </si>
  <si>
    <t>Vilobí del Penedès</t>
  </si>
  <si>
    <t>Vilobí d'Onyar</t>
  </si>
  <si>
    <t>Vilopriu</t>
  </si>
  <si>
    <t>Vilosell, el</t>
  </si>
  <si>
    <t>Vimbodí i Poblet</t>
  </si>
  <si>
    <t>Vinaixa</t>
  </si>
  <si>
    <t>Vinebre</t>
  </si>
  <si>
    <t>Vinyols i els Arcs</t>
  </si>
  <si>
    <t>Viver i Serrateix</t>
  </si>
  <si>
    <t>Xerta</t>
  </si>
  <si>
    <t>Municipis</t>
  </si>
  <si>
    <t>b.2. Quines mesures s'han pres per adaptar el servei a diferents col·lectius (horaris, espais...)
 com treballadores de les cures, temporers...</t>
  </si>
  <si>
    <t>TERRITORI:</t>
  </si>
  <si>
    <t>Extracomunitari</t>
  </si>
  <si>
    <t>Comunitari</t>
  </si>
  <si>
    <t>Idiomes</t>
  </si>
  <si>
    <t>abo’o</t>
  </si>
  <si>
    <t>abron / brong</t>
  </si>
  <si>
    <t>adagbe</t>
  </si>
  <si>
    <t>afrikaans</t>
  </si>
  <si>
    <t>aimarà</t>
  </si>
  <si>
    <t>aixanti / asante / ashanti</t>
  </si>
  <si>
    <t>akan</t>
  </si>
  <si>
    <t>albanès</t>
  </si>
  <si>
    <t>alemany</t>
  </si>
  <si>
    <t>amazig / berber / tamazight</t>
  </si>
  <si>
    <t>amhàric / etíop modern</t>
  </si>
  <si>
    <t>anglès</t>
  </si>
  <si>
    <t>annobonès / fa d'ambu</t>
  </si>
  <si>
    <t>àrab</t>
  </si>
  <si>
    <t>aragonès</t>
  </si>
  <si>
    <t>arameu</t>
  </si>
  <si>
    <t>arawak / lokono</t>
  </si>
  <si>
    <t>armeni</t>
  </si>
  <si>
    <t>asturià</t>
  </si>
  <si>
    <t>atie</t>
  </si>
  <si>
    <t>ayta</t>
  </si>
  <si>
    <t>àzeri</t>
  </si>
  <si>
    <t>bafang / fe'fe</t>
  </si>
  <si>
    <t>bafia</t>
  </si>
  <si>
    <t>bafut / babute</t>
  </si>
  <si>
    <t>baham</t>
  </si>
  <si>
    <t>bahasa indonèsia</t>
  </si>
  <si>
    <t>bainouk</t>
  </si>
  <si>
    <t>baixkir / bashkor</t>
  </si>
  <si>
    <t>bakoko / basoo</t>
  </si>
  <si>
    <t>bakossi / akoose / kosi</t>
  </si>
  <si>
    <t>bakweri / mokpwe</t>
  </si>
  <si>
    <t>balamba</t>
  </si>
  <si>
    <t>balante</t>
  </si>
  <si>
    <t>balong / ngoe</t>
  </si>
  <si>
    <t>balutxi</t>
  </si>
  <si>
    <t>bambara</t>
  </si>
  <si>
    <t>bambibi</t>
  </si>
  <si>
    <t>bamileké</t>
  </si>
  <si>
    <t>bamun</t>
  </si>
  <si>
    <t>bandjoun / ghomálá / mandju</t>
  </si>
  <si>
    <t>banen / tunen</t>
  </si>
  <si>
    <t>bangangle</t>
  </si>
  <si>
    <t>bangwa / yemba / dschang</t>
  </si>
  <si>
    <t>bankon</t>
  </si>
  <si>
    <t>bari / kukú</t>
  </si>
  <si>
    <t>basaa</t>
  </si>
  <si>
    <t>basc / euskera</t>
  </si>
  <si>
    <t>bassa</t>
  </si>
  <si>
    <t>bassari / oniyan</t>
  </si>
  <si>
    <t>bassó</t>
  </si>
  <si>
    <t>batanga / banoho / noku</t>
  </si>
  <si>
    <t>bemba / chiwemba</t>
  </si>
  <si>
    <t>bengalí</t>
  </si>
  <si>
    <t>beti</t>
  </si>
  <si>
    <t>bicolano</t>
  </si>
  <si>
    <t>bielorús</t>
  </si>
  <si>
    <t>birmà</t>
  </si>
  <si>
    <t>bissa</t>
  </si>
  <si>
    <t>bissio</t>
  </si>
  <si>
    <t>bodima</t>
  </si>
  <si>
    <t>bretó</t>
  </si>
  <si>
    <t>brijwasi</t>
  </si>
  <si>
    <t>bubi</t>
  </si>
  <si>
    <t>búlgar</t>
  </si>
  <si>
    <t>bulu</t>
  </si>
  <si>
    <t>buriat</t>
  </si>
  <si>
    <t>cabil</t>
  </si>
  <si>
    <t>caixmiri</t>
  </si>
  <si>
    <t>calmuc</t>
  </si>
  <si>
    <t>capverdià / kabuverdianu / kriolu</t>
  </si>
  <si>
    <t>castellà / espanyol</t>
  </si>
  <si>
    <t>català</t>
  </si>
  <si>
    <t>cebuano</t>
  </si>
  <si>
    <t>chiew chan</t>
  </si>
  <si>
    <t>chinanteco</t>
  </si>
  <si>
    <t>concani</t>
  </si>
  <si>
    <t>coreà</t>
  </si>
  <si>
    <t>cotocolí, tem</t>
  </si>
  <si>
    <t>crioll de Guinea Bissau</t>
  </si>
  <si>
    <t>crioll de Nicaragua</t>
  </si>
  <si>
    <t>crioll haitià</t>
  </si>
  <si>
    <t>croat</t>
  </si>
  <si>
    <t>crow</t>
  </si>
  <si>
    <t>dagbani</t>
  </si>
  <si>
    <t>danès</t>
  </si>
  <si>
    <t>digo, kidigo</t>
  </si>
  <si>
    <t>diola</t>
  </si>
  <si>
    <t>duala</t>
  </si>
  <si>
    <t>edo</t>
  </si>
  <si>
    <t>ejagham / ekoi</t>
  </si>
  <si>
    <t>erzya</t>
  </si>
  <si>
    <t>eslovac</t>
  </si>
  <si>
    <t>eslovè</t>
  </si>
  <si>
    <t>esperanto</t>
  </si>
  <si>
    <t>estonià</t>
  </si>
  <si>
    <t>eton / iton</t>
  </si>
  <si>
    <t>ewe</t>
  </si>
  <si>
    <t>ewodi</t>
  </si>
  <si>
    <t>ewondo</t>
  </si>
  <si>
    <t>fang</t>
  </si>
  <si>
    <t>fanti</t>
  </si>
  <si>
    <t>finès</t>
  </si>
  <si>
    <t>fon</t>
  </si>
  <si>
    <t>francès</t>
  </si>
  <si>
    <t>frisó</t>
  </si>
  <si>
    <t>friülès / friülà</t>
  </si>
  <si>
    <t>ful / fula / fulfulde / pulaar</t>
  </si>
  <si>
    <t>ga / amina</t>
  </si>
  <si>
    <t>gaèlic irlandès</t>
  </si>
  <si>
    <t>gagauz</t>
  </si>
  <si>
    <t>gal·lès</t>
  </si>
  <si>
    <t>gallec</t>
  </si>
  <si>
    <t>gbe / xwuela</t>
  </si>
  <si>
    <t>georgià</t>
  </si>
  <si>
    <t>godwari</t>
  </si>
  <si>
    <t>grec</t>
  </si>
  <si>
    <t>guambiano</t>
  </si>
  <si>
    <t>guaraní</t>
  </si>
  <si>
    <t>gujarati</t>
  </si>
  <si>
    <t>gun</t>
  </si>
  <si>
    <t>hakka</t>
  </si>
  <si>
    <t>harari</t>
  </si>
  <si>
    <t>hassaniya</t>
  </si>
  <si>
    <t>haussa</t>
  </si>
  <si>
    <t>hawaià</t>
  </si>
  <si>
    <t>hebreu</t>
  </si>
  <si>
    <t>hiligaynon</t>
  </si>
  <si>
    <t>hindi</t>
  </si>
  <si>
    <t>hindko</t>
  </si>
  <si>
    <t>hokkien</t>
  </si>
  <si>
    <t>hongarès</t>
  </si>
  <si>
    <t>ibanag</t>
  </si>
  <si>
    <t>igbo</t>
  </si>
  <si>
    <t>ilocano</t>
  </si>
  <si>
    <t>ilongot</t>
  </si>
  <si>
    <t>inibaloi / ibaloi</t>
  </si>
  <si>
    <t>inuit</t>
  </si>
  <si>
    <t>ioruba</t>
  </si>
  <si>
    <t>isfahani</t>
  </si>
  <si>
    <t>islandès</t>
  </si>
  <si>
    <t>italià</t>
  </si>
  <si>
    <t>jahanka</t>
  </si>
  <si>
    <t>japonès</t>
  </si>
  <si>
    <t>javanès / jawa</t>
  </si>
  <si>
    <t>jula / diula / mooré</t>
  </si>
  <si>
    <t>kalaallisut</t>
  </si>
  <si>
    <t>kannada</t>
  </si>
  <si>
    <t>kanuri</t>
  </si>
  <si>
    <t>kaqchiquel / kakchiquel / cachiquel</t>
  </si>
  <si>
    <t>karatxai</t>
  </si>
  <si>
    <t>kazakh</t>
  </si>
  <si>
    <t>kenyangi</t>
  </si>
  <si>
    <t>khmer / cambodjà</t>
  </si>
  <si>
    <t>k'iché</t>
  </si>
  <si>
    <t>kimbu</t>
  </si>
  <si>
    <t>kimbundo / mbundo</t>
  </si>
  <si>
    <t>kinaray-a</t>
  </si>
  <si>
    <t>kirguís</t>
  </si>
  <si>
    <t>kirundi</t>
  </si>
  <si>
    <t>koniyaka</t>
  </si>
  <si>
    <t>krio</t>
  </si>
  <si>
    <t>kuna</t>
  </si>
  <si>
    <t>kurd</t>
  </si>
  <si>
    <t>letó</t>
  </si>
  <si>
    <t>lingala</t>
  </si>
  <si>
    <t>lituà</t>
  </si>
  <si>
    <t>llengua de signes algeriana</t>
  </si>
  <si>
    <t>llengua de signes argentina</t>
  </si>
  <si>
    <t>llengua de signes boliviana</t>
  </si>
  <si>
    <t>llengua de signes catalana</t>
  </si>
  <si>
    <t>llengua de signes equatoriana</t>
  </si>
  <si>
    <t>llengua de signes espanyola</t>
  </si>
  <si>
    <t>llengua de signes finlandesa</t>
  </si>
  <si>
    <t>llengua de signes holandesa</t>
  </si>
  <si>
    <t>llengua de signes polonesa</t>
  </si>
  <si>
    <t>llengua de signes russa</t>
  </si>
  <si>
    <t>llengua de signes senegalesa</t>
  </si>
  <si>
    <t>llengua de signes colombiana</t>
  </si>
  <si>
    <t>loko</t>
  </si>
  <si>
    <t>lolendo / lendu</t>
  </si>
  <si>
    <t>lomongo / mongo / nkundu / lokundu</t>
  </si>
  <si>
    <t>luba</t>
  </si>
  <si>
    <t>luganda / ganda</t>
  </si>
  <si>
    <t>luxemburguès</t>
  </si>
  <si>
    <t>macedoni</t>
  </si>
  <si>
    <t>makaa</t>
  </si>
  <si>
    <t>malai</t>
  </si>
  <si>
    <t>malaialam</t>
  </si>
  <si>
    <t>malgaix</t>
  </si>
  <si>
    <t>mali</t>
  </si>
  <si>
    <t>malinké / maninka</t>
  </si>
  <si>
    <t>mampruli</t>
  </si>
  <si>
    <t>mandinka</t>
  </si>
  <si>
    <t>mandjac / manjaco</t>
  </si>
  <si>
    <t>mangisa / mengisa</t>
  </si>
  <si>
    <t>maori</t>
  </si>
  <si>
    <t>mapudungu / maputxe</t>
  </si>
  <si>
    <t>marathi</t>
  </si>
  <si>
    <t>maurici</t>
  </si>
  <si>
    <t>mbam</t>
  </si>
  <si>
    <t>mbo / sambo</t>
  </si>
  <si>
    <t>mbu’</t>
  </si>
  <si>
    <t>medumba</t>
  </si>
  <si>
    <t>miskitu</t>
  </si>
  <si>
    <t>moore / mossi</t>
  </si>
  <si>
    <t>mongol</t>
  </si>
  <si>
    <t>mungaka</t>
  </si>
  <si>
    <t>mwani / ibo</t>
  </si>
  <si>
    <t>nafana</t>
  </si>
  <si>
    <t>nàhuatl</t>
  </si>
  <si>
    <t>ndowe</t>
  </si>
  <si>
    <t>neerlandès / holandès</t>
  </si>
  <si>
    <t>nepalès</t>
  </si>
  <si>
    <t>ngemba</t>
  </si>
  <si>
    <t>ngwo / banya</t>
  </si>
  <si>
    <t>noruec / bokmal</t>
  </si>
  <si>
    <t>nyanja / chewa</t>
  </si>
  <si>
    <t>nyokon / tunen</t>
  </si>
  <si>
    <t>occità / aranès / gascó / provençal / llengua d'oc</t>
  </si>
  <si>
    <t>oriya</t>
  </si>
  <si>
    <t>oroko</t>
  </si>
  <si>
    <t>osset</t>
  </si>
  <si>
    <t>pahari / potwari</t>
  </si>
  <si>
    <t>paixtu</t>
  </si>
  <si>
    <t>palawan / palaweño</t>
  </si>
  <si>
    <t>pampanga</t>
  </si>
  <si>
    <t>pangasinam</t>
  </si>
  <si>
    <t>panjabi</t>
  </si>
  <si>
    <t>papiamentu</t>
  </si>
  <si>
    <t>persa / farsi</t>
  </si>
  <si>
    <t>pichinglis / crioll de Fernando Poo</t>
  </si>
  <si>
    <t>pidgin anglès</t>
  </si>
  <si>
    <t>polonès</t>
  </si>
  <si>
    <t>pongo</t>
  </si>
  <si>
    <t>portuguès</t>
  </si>
  <si>
    <t>pothwari</t>
  </si>
  <si>
    <t>quítxua</t>
  </si>
  <si>
    <t>rapa nui</t>
  </si>
  <si>
    <t>rashti</t>
  </si>
  <si>
    <t>retoromànic / romontsh</t>
  </si>
  <si>
    <t>romanès / moldau / valac</t>
  </si>
  <si>
    <t>romaní / romanó / caló</t>
  </si>
  <si>
    <t>ruandès</t>
  </si>
  <si>
    <t>rus</t>
  </si>
  <si>
    <t>sami</t>
  </si>
  <si>
    <t>sango / rori</t>
  </si>
  <si>
    <t>sànscrit</t>
  </si>
  <si>
    <t>saraiki</t>
  </si>
  <si>
    <t>sard</t>
  </si>
  <si>
    <t>sasak</t>
  </si>
  <si>
    <t>sedang / tang</t>
  </si>
  <si>
    <t>selknam / ona</t>
  </si>
  <si>
    <t>senufo</t>
  </si>
  <si>
    <t>serbi</t>
  </si>
  <si>
    <t>sere</t>
  </si>
  <si>
    <t>serer</t>
  </si>
  <si>
    <t>setswana</t>
  </si>
  <si>
    <t>shirazi</t>
  </si>
  <si>
    <t>shuar</t>
  </si>
  <si>
    <t>sicilià</t>
  </si>
  <si>
    <t>sikkimès</t>
  </si>
  <si>
    <t>sileti</t>
  </si>
  <si>
    <t>sindi</t>
  </si>
  <si>
    <t>singalès</t>
  </si>
  <si>
    <t>siwu</t>
  </si>
  <si>
    <t>somali</t>
  </si>
  <si>
    <t>soninké / saranhule / sarahole / sarawule</t>
  </si>
  <si>
    <t>sranan</t>
  </si>
  <si>
    <t>suec</t>
  </si>
  <si>
    <t>susu</t>
  </si>
  <si>
    <t>swahili</t>
  </si>
  <si>
    <t>tadjik</t>
  </si>
  <si>
    <t>tagàlog / tagal</t>
  </si>
  <si>
    <t>tailandès / thai / siamès</t>
  </si>
  <si>
    <t>tai korat</t>
  </si>
  <si>
    <t>taiwanès / min</t>
  </si>
  <si>
    <t>tamang</t>
  </si>
  <si>
    <t>tàmil</t>
  </si>
  <si>
    <t>tarifit / rífia</t>
  </si>
  <si>
    <t>tàtar / tàrtar</t>
  </si>
  <si>
    <t>telugu</t>
  </si>
  <si>
    <t>temne</t>
  </si>
  <si>
    <t>tibetà</t>
  </si>
  <si>
    <t>tigrinya</t>
  </si>
  <si>
    <t>tlingit / tlingkit</t>
  </si>
  <si>
    <t>turc</t>
  </si>
  <si>
    <t>turcman</t>
  </si>
  <si>
    <t>twi</t>
  </si>
  <si>
    <t>txec</t>
  </si>
  <si>
    <t>txetxè</t>
  </si>
  <si>
    <t>txixona / xona</t>
  </si>
  <si>
    <t>txol / ch'ol</t>
  </si>
  <si>
    <t>tzeltal</t>
  </si>
  <si>
    <t>ucraïnès</t>
  </si>
  <si>
    <t>umbundu</t>
  </si>
  <si>
    <t>urdú</t>
  </si>
  <si>
    <t>urhobo</t>
  </si>
  <si>
    <t>vietnamita</t>
  </si>
  <si>
    <t>visaya</t>
  </si>
  <si>
    <t>wali / wala</t>
  </si>
  <si>
    <t>warai</t>
  </si>
  <si>
    <t>we / gueré</t>
  </si>
  <si>
    <t>wòlof</t>
  </si>
  <si>
    <t>wu</t>
  </si>
  <si>
    <t>xinès cantonès / yue</t>
  </si>
  <si>
    <t>xinès kunminès</t>
  </si>
  <si>
    <t>xinès mandarí / putonghua</t>
  </si>
  <si>
    <t>xinès teochew</t>
  </si>
  <si>
    <t>yambassa / nugunu</t>
  </si>
  <si>
    <t>zapoteca</t>
  </si>
  <si>
    <t>zhuang</t>
  </si>
  <si>
    <t>Mesos treballats anuals</t>
  </si>
  <si>
    <t>Personal equivalent Jurista</t>
  </si>
  <si>
    <t>Obsrvacions (en cas d'Altres perfils professionals)</t>
  </si>
  <si>
    <t>Jornada completa</t>
  </si>
  <si>
    <t>Gènere</t>
  </si>
  <si>
    <t>Home</t>
  </si>
  <si>
    <t>No binari</t>
  </si>
  <si>
    <t>Dona</t>
  </si>
  <si>
    <t>Nombre dones</t>
  </si>
  <si>
    <t>Personal eq. Tècnic/a Acollida</t>
  </si>
  <si>
    <r>
      <t xml:space="preserve">Nombre de professionals 
</t>
    </r>
    <r>
      <rPr>
        <i/>
        <sz val="10"/>
        <rFont val="Arial"/>
        <family val="2"/>
      </rPr>
      <t>Càlcul automàtic</t>
    </r>
  </si>
  <si>
    <t>Nombre No binari</t>
  </si>
  <si>
    <t>N persones comunitàries</t>
  </si>
  <si>
    <t>N persones extr.</t>
  </si>
  <si>
    <t>Personal eq. Tècnic/a pol. Migr</t>
  </si>
  <si>
    <t>Personal eq. Admin</t>
  </si>
  <si>
    <t>Personal  eq. Mediadors</t>
  </si>
  <si>
    <t>Personal eq. Altres</t>
  </si>
  <si>
    <t>N persones finançades 100%</t>
  </si>
  <si>
    <t>Jornada laboral % (100, 50...)</t>
  </si>
  <si>
    <t>N persones finançades &lt;50%</t>
  </si>
  <si>
    <t>N persones finançades &gt;50%</t>
  </si>
  <si>
    <t>N A1</t>
  </si>
  <si>
    <t>N A2</t>
  </si>
  <si>
    <t>N C1</t>
  </si>
  <si>
    <t>N C2</t>
  </si>
  <si>
    <t>Procedència</t>
  </si>
  <si>
    <t>Llengua</t>
  </si>
  <si>
    <t>N Dones</t>
  </si>
  <si>
    <t>N No binari</t>
  </si>
  <si>
    <t>&lt;50%</t>
  </si>
  <si>
    <t>&gt;50%</t>
  </si>
  <si>
    <t xml:space="preserve"> A. PERFILS PROFESSIONALS</t>
  </si>
  <si>
    <t>B. MÒDULS</t>
  </si>
  <si>
    <t>A</t>
  </si>
  <si>
    <t>B</t>
  </si>
  <si>
    <t>C</t>
  </si>
  <si>
    <t>Acollida Integral</t>
  </si>
  <si>
    <t>Nombre Inscripcions</t>
  </si>
  <si>
    <t>Nombre persones que l'han completat</t>
  </si>
  <si>
    <t>TOTAL</t>
  </si>
  <si>
    <t>Observacions</t>
  </si>
  <si>
    <t>S'ha contractat un servei externalitzat de traducció i/o mediació?</t>
  </si>
  <si>
    <t>Sí</t>
  </si>
  <si>
    <t>No</t>
  </si>
  <si>
    <t>Columna1</t>
  </si>
  <si>
    <t>S'ha contractat un servei externalitzat d'atenció jurídica?</t>
  </si>
  <si>
    <t xml:space="preserve"> Badalona</t>
  </si>
  <si>
    <t xml:space="preserve"> Banyoles</t>
  </si>
  <si>
    <t xml:space="preserve"> Barberà del Vallès</t>
  </si>
  <si>
    <t xml:space="preserve"> Barcelona</t>
  </si>
  <si>
    <t xml:space="preserve"> Blanes</t>
  </si>
  <si>
    <t xml:space="preserve"> Calafell</t>
  </si>
  <si>
    <t xml:space="preserve"> Cambrils</t>
  </si>
  <si>
    <t xml:space="preserve"> Castellar del Vallès</t>
  </si>
  <si>
    <t xml:space="preserve"> Castelldefels</t>
  </si>
  <si>
    <t xml:space="preserve"> Cerdanyola del Vallès</t>
  </si>
  <si>
    <t xml:space="preserve"> Cornellà de Llobregat</t>
  </si>
  <si>
    <t xml:space="preserve"> Figueres</t>
  </si>
  <si>
    <t xml:space="preserve"> Gavà</t>
  </si>
  <si>
    <t xml:space="preserve"> Granollers</t>
  </si>
  <si>
    <t xml:space="preserve"> les Franqueses del Vallès</t>
  </si>
  <si>
    <t xml:space="preserve"> l'Hospitalet de Llobregat</t>
  </si>
  <si>
    <t xml:space="preserve"> Lleida</t>
  </si>
  <si>
    <t xml:space="preserve"> Lloret de Mar</t>
  </si>
  <si>
    <t xml:space="preserve"> Manlleu</t>
  </si>
  <si>
    <t xml:space="preserve"> Manresa</t>
  </si>
  <si>
    <t xml:space="preserve"> Martorell</t>
  </si>
  <si>
    <t xml:space="preserve"> Mataró</t>
  </si>
  <si>
    <t xml:space="preserve"> Molins de Rei</t>
  </si>
  <si>
    <t xml:space="preserve"> Mollet del Vallès</t>
  </si>
  <si>
    <t xml:space="preserve"> Montcada i Reixac</t>
  </si>
  <si>
    <t xml:space="preserve"> Palafrugell</t>
  </si>
  <si>
    <t xml:space="preserve"> Pineda de Mar</t>
  </si>
  <si>
    <t xml:space="preserve"> Premià de Mar</t>
  </si>
  <si>
    <t xml:space="preserve"> Reus</t>
  </si>
  <si>
    <t xml:space="preserve"> Ripollet</t>
  </si>
  <si>
    <t xml:space="preserve"> Rubí</t>
  </si>
  <si>
    <t xml:space="preserve"> Sabadell</t>
  </si>
  <si>
    <t xml:space="preserve"> Salou</t>
  </si>
  <si>
    <t xml:space="preserve"> Salt</t>
  </si>
  <si>
    <t xml:space="preserve"> Sant Adrià de Besòs</t>
  </si>
  <si>
    <t xml:space="preserve"> Sant Andreu de la Barca</t>
  </si>
  <si>
    <t xml:space="preserve"> Sant Boi de Llobregat</t>
  </si>
  <si>
    <t xml:space="preserve"> Sant Cugat del Vallès</t>
  </si>
  <si>
    <t xml:space="preserve"> Sant Feliu de Guíxols</t>
  </si>
  <si>
    <t xml:space="preserve"> Sant Feliu de Llobregat</t>
  </si>
  <si>
    <t xml:space="preserve"> Sant Joan Despí</t>
  </si>
  <si>
    <t xml:space="preserve"> Sant Pere de Ribes</t>
  </si>
  <si>
    <t xml:space="preserve"> Sant Quirze del Vallès</t>
  </si>
  <si>
    <t xml:space="preserve"> Sant Vicenç dels Horts</t>
  </si>
  <si>
    <t xml:space="preserve"> Santa Coloma de Gramenet</t>
  </si>
  <si>
    <t xml:space="preserve"> Santa Perpètua de Mogoda</t>
  </si>
  <si>
    <t xml:space="preserve"> Sitges</t>
  </si>
  <si>
    <t xml:space="preserve"> Tarragona</t>
  </si>
  <si>
    <t xml:space="preserve"> Terrassa</t>
  </si>
  <si>
    <t xml:space="preserve"> Tortosa</t>
  </si>
  <si>
    <t xml:space="preserve"> Valls</t>
  </si>
  <si>
    <t xml:space="preserve"> Vic</t>
  </si>
  <si>
    <t xml:space="preserve"> Viladecans</t>
  </si>
  <si>
    <t xml:space="preserve"> Vilafranca del Penedès</t>
  </si>
  <si>
    <t xml:space="preserve"> Vilanova i la Geltrú</t>
  </si>
  <si>
    <t xml:space="preserve"> Vila-seca</t>
  </si>
  <si>
    <t xml:space="preserve"> Vilassar de Mar</t>
  </si>
  <si>
    <t>Consell General d'Aran</t>
  </si>
  <si>
    <t>Consell Comarcal de la Cerdanya</t>
  </si>
  <si>
    <t>Consell Comarcal de la Conca de Barberà</t>
  </si>
  <si>
    <t>Consell Comarcal de la Noguera</t>
  </si>
  <si>
    <t>Consell Comarcal de la Ribera d'Ebre</t>
  </si>
  <si>
    <t>Consell Comarcal de la Segarra</t>
  </si>
  <si>
    <t>Consell Comarcal de la Selva</t>
  </si>
  <si>
    <t>Consell Comarcal de la Terra Alta</t>
  </si>
  <si>
    <t>Consell Comarcal de l'Alt Camp</t>
  </si>
  <si>
    <t>Consell Comarcal de l'Alt Empordà</t>
  </si>
  <si>
    <t>Consell Comarcal de l'Alt Penedès</t>
  </si>
  <si>
    <t>Consell Comarcal de l'Alt Urgell</t>
  </si>
  <si>
    <t>Consell Comarcal de l'Alta Ribagorça</t>
  </si>
  <si>
    <t>Consell Comarcal de l'Anoia</t>
  </si>
  <si>
    <t>Consell Comarcal de les Garrigues</t>
  </si>
  <si>
    <t>Consell Comarcal de l'Urgell</t>
  </si>
  <si>
    <t>Consell Comarcal del Bages</t>
  </si>
  <si>
    <t>Consell Comarcal del Baix Camp</t>
  </si>
  <si>
    <t>Consell Comarcal del Baix Ebre</t>
  </si>
  <si>
    <t>Consell Comarcal del Baix Empordà</t>
  </si>
  <si>
    <t>Consell Comarcal del Baix Llobregat</t>
  </si>
  <si>
    <t>Consell Comarcal del Baix Penedès</t>
  </si>
  <si>
    <t>Consell Comarcal del Berguedà</t>
  </si>
  <si>
    <t>Consell Comarcal del Garraf</t>
  </si>
  <si>
    <t>Consell Comarcal del Gironès</t>
  </si>
  <si>
    <t>Consell Comarcal del Maresme</t>
  </si>
  <si>
    <t>Consell Comarcal del Moianès</t>
  </si>
  <si>
    <t>Consell Comarcal del Montsià</t>
  </si>
  <si>
    <t>Consell Comarcal del Pallars Jussà</t>
  </si>
  <si>
    <t>Consell Comarcal del Pallars Sobirà</t>
  </si>
  <si>
    <t>Consell Comarcal del Pla de l'Estany</t>
  </si>
  <si>
    <t>Consell Comarcal del Pla d'Urgell</t>
  </si>
  <si>
    <t>Consell Comarcal del Priorat</t>
  </si>
  <si>
    <t>Consell Comarcal del Segrià</t>
  </si>
  <si>
    <t>Consell Comarcal del Solsonès</t>
  </si>
  <si>
    <t>Consell Comarcal del Tarragonès</t>
  </si>
  <si>
    <t>Consell Comarcal del Vallès Occidental</t>
  </si>
  <si>
    <t>Consell Comarcal del Vallès Oriental</t>
  </si>
  <si>
    <t>Consell Comarcal d'Osona</t>
  </si>
  <si>
    <t>Consorci d'Acció Social de la Garrotxa</t>
  </si>
  <si>
    <t xml:space="preserve">Consorci d'Acció Social de la Garrotxa </t>
  </si>
  <si>
    <t>Consorci de Benestar Social del Ripollès</t>
  </si>
  <si>
    <t xml:space="preserve">Mancomunitat la Plana </t>
  </si>
  <si>
    <t>Masnou</t>
  </si>
  <si>
    <t>Prat de Llobregat</t>
  </si>
  <si>
    <t>Vendrell</t>
  </si>
  <si>
    <t>S'ha contractat servei</t>
  </si>
  <si>
    <t>N usuàries</t>
  </si>
  <si>
    <t>N atencions</t>
  </si>
  <si>
    <t>b.3 Servei traducció, mediació i interpretació</t>
  </si>
  <si>
    <t>b.4 Serveis atenció jurídica</t>
  </si>
  <si>
    <t xml:space="preserve">N usuàries acompanyades Arrel </t>
  </si>
  <si>
    <t>N usuàries acompanyades Reagr.</t>
  </si>
  <si>
    <t xml:space="preserve">                            Qüestionari B. Mòduls                              </t>
  </si>
  <si>
    <t>Tipus de discriminacions</t>
  </si>
  <si>
    <t>Nombre persones</t>
  </si>
  <si>
    <t>N total acompanyaments</t>
  </si>
  <si>
    <t>Discr. Vinculades a Adm P.</t>
  </si>
  <si>
    <t>Discr. Cossos seg</t>
  </si>
  <si>
    <t>Discr. Oci</t>
  </si>
  <si>
    <t>Discr. Laboral</t>
  </si>
  <si>
    <t>Discr.entitats priv o empreses</t>
  </si>
  <si>
    <t>Discr.persones priv</t>
  </si>
  <si>
    <t>Inf 03 Esforç d'integració per a la renovació/modificació de la residència temporal</t>
  </si>
  <si>
    <t>Preu taxa</t>
  </si>
  <si>
    <t>(Municipi)</t>
  </si>
  <si>
    <t xml:space="preserve">                            Qüestionari C.  Transversalització de les polítiques de suport a les migracions i contra el racisme                              </t>
  </si>
  <si>
    <t>En relació a les polítiques de suport a les migracions i contra el racisme</t>
  </si>
  <si>
    <t>c.2. Programes de prevenció de la irregularitat administrativa  (afegir una fila per cada tipus d'acció)
 com treballadores de les cures, temporers...</t>
  </si>
  <si>
    <t>c.3. Elaboració de diagnosis, estudis, etc. sobre l'estat i l'abordatge del racisme</t>
  </si>
  <si>
    <t>Tipus d'estudi, diagnosi</t>
  </si>
  <si>
    <t>Durada</t>
  </si>
  <si>
    <t xml:space="preserve">d.1. Accions de visibilització de la diversitat de referents i de patrimonis social i cultural </t>
  </si>
  <si>
    <t>d.2. Accions de reconeixement dels bagatges i coneixements de la població migrada o racialitzada
 com treballadores de les cures, temporers...</t>
  </si>
  <si>
    <t>Total mesures</t>
  </si>
  <si>
    <t>Total accions</t>
  </si>
  <si>
    <t>b.2. Mesures per adaptar el servei</t>
  </si>
  <si>
    <t>Total persones discr</t>
  </si>
  <si>
    <t>Recompte Altres</t>
  </si>
  <si>
    <t>Preu 01</t>
  </si>
  <si>
    <t>Preu 02</t>
  </si>
  <si>
    <t>Preu 03</t>
  </si>
  <si>
    <t>Preu 04</t>
  </si>
  <si>
    <t xml:space="preserve">c.1. Accions d'adequació dels serveis públics </t>
  </si>
  <si>
    <t>Total Accions</t>
  </si>
  <si>
    <t>Tipus accions</t>
  </si>
  <si>
    <t>Descripció acció</t>
  </si>
  <si>
    <t>N beneficiaris</t>
  </si>
  <si>
    <t>c.2. Programes de prevenció de la irregularitat administrativa</t>
  </si>
  <si>
    <t>Total estudis</t>
  </si>
  <si>
    <t>Tipus estudis</t>
  </si>
  <si>
    <t>Dies Estudi 1</t>
  </si>
  <si>
    <t>Dies Estudi 2</t>
  </si>
  <si>
    <t>Dies estudi 3</t>
  </si>
  <si>
    <t>Dies estudi 4</t>
  </si>
  <si>
    <t>Dies estudi 5</t>
  </si>
  <si>
    <t xml:space="preserve">                            Qüestionari D.  Sentiment de pertinença col·lectiu                              </t>
  </si>
  <si>
    <t>D SENTIMENT PERTINENÇA COL·LECTIU</t>
  </si>
  <si>
    <t>C.  TRANSVERSALITZACIÓ POLÍTIQUES SUPORT A LES MIGRACIONS I CONTRA EL RACISME</t>
  </si>
  <si>
    <t>En relació a les accions per a fomentar l'impuls de la vida digna i compartida</t>
  </si>
  <si>
    <t>En relació a l'impuls per fomentar el sentiment de pertinença col·lectiu</t>
  </si>
  <si>
    <t>e.1. Accions de remoció de les barreres d'igualtat d'oportunitats</t>
  </si>
  <si>
    <t>e.2. Accions contra la segregació poblacional, educativa, urbana...
 com treballadores de les cures, temporers...</t>
  </si>
  <si>
    <t xml:space="preserve">                            Qüestionari E. Impuls de la vida digna i compartida                              </t>
  </si>
  <si>
    <t>E. IMPULS VIDA DIGNA</t>
  </si>
  <si>
    <t>En relació amb les activitats de l’àmbit de la protecció internacional</t>
  </si>
  <si>
    <t>Intervenció psico-emocional</t>
  </si>
  <si>
    <t>Jurídic</t>
  </si>
  <si>
    <t>Especialitzada en protecció internacional</t>
  </si>
  <si>
    <t>f.1. Nombre de professionals contractats que ofereixen serveis en intervenció psico-emocional, jurídic i atenció especialitzada en protecció internacional</t>
  </si>
  <si>
    <t xml:space="preserve">Nombre </t>
  </si>
  <si>
    <t xml:space="preserve">Perfil professional que ofereixen serveis:
</t>
  </si>
  <si>
    <t>Nombre</t>
  </si>
  <si>
    <t>Nombre d’entrevistes inicials realitzades per a l’explicació dels diferents serveis disponibles</t>
  </si>
  <si>
    <t>Quantitat de persones assessorades i acompanyades jurídicament en l’àmbit de la tramitació de la protecció internacional</t>
  </si>
  <si>
    <t>Nombre de sessions organitzades de la xarxa de suport mutu</t>
  </si>
  <si>
    <t>Quantitat de places de recursos residencials ofertes per a programes complementaris</t>
  </si>
  <si>
    <t>Quantitat de persones participants de les xarxes de suport mutu</t>
  </si>
  <si>
    <t>Quantitat de persones beneficiàries dels recursos econòmics posats a disposició de les persones amb necessitats de protecció internacional</t>
  </si>
  <si>
    <t xml:space="preserve">                            Qüestionari F. Protecció Internacional                         </t>
  </si>
  <si>
    <t xml:space="preserve">                            Qüestionari G. Eines de planificació                           </t>
  </si>
  <si>
    <t>Nom del pla</t>
  </si>
  <si>
    <t>Àrees de l'ens</t>
  </si>
  <si>
    <t>Durada dies</t>
  </si>
  <si>
    <t>F PROTECCIÓ INTERNACIONAL</t>
  </si>
  <si>
    <t>Perfil professional que ofereixen serveis:</t>
  </si>
  <si>
    <t>Nombre entrev inicials per a explicació de diferents serveis</t>
  </si>
  <si>
    <t>Qt persones ass jurídicament en tramitació protecció intern</t>
  </si>
  <si>
    <t>Qt places recursos residencials de progr complementaris</t>
  </si>
  <si>
    <t>Qt persones han iniciat progr complem. Per assoliment de l'autonomia</t>
  </si>
  <si>
    <t>Qt persones que han finalitzat progrm. Complem. D'assoliment de l'autonomia</t>
  </si>
  <si>
    <t>Qt participants xarxes suport mutu</t>
  </si>
  <si>
    <t>N sessions xarxa suport mutu</t>
  </si>
  <si>
    <t>Recursos econòmics posats a disposició de les persones amb necessitat de protecc. Intern.</t>
  </si>
  <si>
    <t>Qt beneficiàries dels rec. Econòmics posats a disposició de les persones amb nec. De prot. Intern.</t>
  </si>
  <si>
    <t>G. EINES DE PLANIFICACIÓ</t>
  </si>
  <si>
    <t>pla</t>
  </si>
  <si>
    <t>L'ens local ha elaborat un pla de migracions, refugi i antiracisme (o pla anàleg)?
(desplegable)</t>
  </si>
  <si>
    <t>f.2. Altres variables</t>
  </si>
  <si>
    <t>Variables</t>
  </si>
  <si>
    <t>Altres variables</t>
  </si>
  <si>
    <t>ÍNDEX DELS QÜESTIONARIS</t>
  </si>
  <si>
    <t>Tornar a Menú</t>
  </si>
  <si>
    <t>Altres (escriure-ho)</t>
  </si>
  <si>
    <t>Immigració</t>
  </si>
  <si>
    <t>Drets socials/serveis a les persones</t>
  </si>
  <si>
    <t>Nova ciutadania</t>
  </si>
  <si>
    <t>Benestar i famílies</t>
  </si>
  <si>
    <t>Igualtat</t>
  </si>
  <si>
    <t>b.7. Informes estrangeria</t>
  </si>
  <si>
    <t>b.6. Pressupost</t>
  </si>
  <si>
    <t>(Ens local)</t>
  </si>
  <si>
    <t>Partida polítiques migratories, refugi i antiracisme 2023</t>
  </si>
  <si>
    <t>Data prevista de finalització</t>
  </si>
  <si>
    <t>Data inici del pla prevista</t>
  </si>
  <si>
    <t>Data inici prevista</t>
  </si>
  <si>
    <t>Data fi prevista</t>
  </si>
  <si>
    <t>Llengües parlades a part de català i castellà</t>
  </si>
  <si>
    <t>Llengua 2</t>
  </si>
  <si>
    <t>Llengua 3</t>
  </si>
  <si>
    <t>Nombre professionals total</t>
  </si>
  <si>
    <t>Nombre professionals totals a jornada completa</t>
  </si>
  <si>
    <t>N Comunitaris a jornada completa</t>
  </si>
  <si>
    <t>Categoria laboral (N treballadors a jornada completa)</t>
  </si>
  <si>
    <t>N Extracomunitaris a jornada completa</t>
  </si>
  <si>
    <t>N total extracom</t>
  </si>
  <si>
    <t>N total comunitaris</t>
  </si>
  <si>
    <t>País de naixmenet</t>
  </si>
  <si>
    <t>Cofinançament (del total treballadors jornada compl</t>
  </si>
  <si>
    <t>Mòdul 
(desplegable)</t>
  </si>
  <si>
    <t>Llengües emprades
(separar-les per ",")</t>
  </si>
  <si>
    <t>Partida</t>
  </si>
  <si>
    <t>Total professionals serveis oferts</t>
  </si>
  <si>
    <t>Àrees de l'ens que han intervingut en l'elaboració (separar les àrees per ",")</t>
  </si>
  <si>
    <t xml:space="preserve">N Tècnic/a Acollida </t>
  </si>
  <si>
    <t>Segona funció totals</t>
  </si>
  <si>
    <t>Funció principal a jornada completa</t>
  </si>
  <si>
    <t xml:space="preserve">Cofinançament
(desplegable)
</t>
  </si>
  <si>
    <t xml:space="preserve">                                                                                                          En relació als perfils professionals</t>
  </si>
  <si>
    <r>
      <t xml:space="preserve">Perfil professional 
</t>
    </r>
    <r>
      <rPr>
        <b/>
        <i/>
        <sz val="11"/>
        <color theme="5" tint="0.79998168889431442"/>
        <rFont val="Arial"/>
        <family val="2"/>
      </rPr>
      <t>(desplegable)</t>
    </r>
  </si>
  <si>
    <r>
      <t xml:space="preserve">Segona funció del professional si s'escau
</t>
    </r>
    <r>
      <rPr>
        <b/>
        <i/>
        <sz val="11"/>
        <color theme="5" tint="0.79998168889431442"/>
        <rFont val="Arial"/>
        <family val="2"/>
      </rPr>
      <t>(desplegable)</t>
    </r>
  </si>
  <si>
    <r>
      <t xml:space="preserve">Gènere
</t>
    </r>
    <r>
      <rPr>
        <b/>
        <i/>
        <sz val="11"/>
        <color theme="5" tint="0.79998168889431442"/>
        <rFont val="Arial"/>
        <family val="2"/>
      </rPr>
      <t>(desplegable)</t>
    </r>
  </si>
  <si>
    <r>
      <t xml:space="preserve">Procedència 
</t>
    </r>
    <r>
      <rPr>
        <b/>
        <i/>
        <sz val="11"/>
        <color theme="5" tint="0.79998168889431442"/>
        <rFont val="Arial"/>
        <family val="2"/>
      </rPr>
      <t>(desplegable)</t>
    </r>
  </si>
  <si>
    <r>
      <t xml:space="preserve">Païs de naixement
</t>
    </r>
    <r>
      <rPr>
        <b/>
        <i/>
        <sz val="11"/>
        <color theme="5" tint="0.79998168889431442"/>
        <rFont val="Arial"/>
        <family val="2"/>
      </rPr>
      <t>(desplegable)</t>
    </r>
  </si>
  <si>
    <r>
      <t>Llengua 1
(</t>
    </r>
    <r>
      <rPr>
        <b/>
        <i/>
        <sz val="11"/>
        <color theme="5" tint="0.79998168889431442"/>
        <rFont val="Arial"/>
        <family val="2"/>
      </rPr>
      <t>desplegable)</t>
    </r>
  </si>
  <si>
    <r>
      <t xml:space="preserve">Categoria laboral
</t>
    </r>
    <r>
      <rPr>
        <b/>
        <i/>
        <sz val="11"/>
        <color theme="5" tint="0.79998168889431442"/>
        <rFont val="Arial"/>
        <family val="2"/>
      </rPr>
      <t>(desplegable)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</si>
</sst>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"/>
    <numFmt numFmtId="165" formatCode="0.0"/>
    <numFmt numFmtId="166" formatCode="dd/mm/yyyy;@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theme="2" tint="-0.749992370372631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name val="Calibri"/>
      <family val="2"/>
      <scheme val="minor"/>
    </font>
    <font>
      <sz val="12"/>
      <color theme="5" tint="0.7999816888943144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5" tint="0.79998168889431442"/>
      <name val="Arial"/>
      <family val="2"/>
    </font>
    <font>
      <b/>
      <sz val="11"/>
      <color theme="5" tint="0.79998168889431442"/>
      <name val="Arial"/>
      <family val="2"/>
    </font>
    <font>
      <sz val="11"/>
      <color theme="5" tint="-0.499984740745262"/>
      <name val="Arial"/>
      <family val="2"/>
    </font>
    <font>
      <sz val="8"/>
      <color rgb="FFFF0000"/>
      <name val="Arial"/>
      <family val="2"/>
    </font>
    <font>
      <sz val="9"/>
      <color theme="5" tint="-0.49998474074526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6"/>
      <color theme="5" tint="-0.499984740745262"/>
      <name val="Arial"/>
      <family val="2"/>
    </font>
    <font>
      <b/>
      <sz val="14"/>
      <color theme="2" tint="-0.749992370372631"/>
      <name val="Calibri"/>
      <family val="2"/>
      <scheme val="minor"/>
    </font>
    <font>
      <b/>
      <sz val="20"/>
      <color theme="5" tint="0.79998168889431442"/>
      <name val="Arial"/>
      <family val="2"/>
    </font>
    <font>
      <sz val="9"/>
      <name val="Arial"/>
      <family val="2"/>
    </font>
    <font>
      <b/>
      <sz val="16"/>
      <color theme="5" tint="0.79998168889431442"/>
      <name val="Arial"/>
      <family val="2"/>
    </font>
    <font>
      <sz val="9"/>
      <color theme="5" tint="0.79998168889431442"/>
      <name val="Arial"/>
      <family val="2"/>
    </font>
    <font>
      <b/>
      <sz val="14"/>
      <color theme="5" tint="-0.499984740745262"/>
      <name val="Arial"/>
      <family val="2"/>
    </font>
    <font>
      <i/>
      <sz val="10"/>
      <name val="Arial"/>
      <family val="2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theme="0" tint="-0.249977111117893"/>
      <name val="Calibri"/>
      <family val="2"/>
      <scheme val="minor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5" tint="0.7999816888943144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9CBCB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/>
      <bottom/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5" tint="-0.499984740745262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5" tint="-0.499984740745262"/>
      </top>
      <bottom style="thin">
        <color theme="0" tint="-0.249977111117893"/>
      </bottom>
      <diagonal/>
    </border>
    <border>
      <left style="thin">
        <color theme="5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5" tint="-0.499984740745262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5" tint="-0.499984740745262"/>
      </left>
      <right/>
      <top/>
      <bottom/>
      <diagonal/>
    </border>
    <border>
      <left style="thin">
        <color theme="5" tint="-0.499984740745262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5" tint="-0.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44" fontId="36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vertical="top" wrapText="1"/>
    </xf>
    <xf numFmtId="0" fontId="4" fillId="0" borderId="0" xfId="1"/>
    <xf numFmtId="3" fontId="6" fillId="0" borderId="0" xfId="0" applyNumberFormat="1" applyFont="1" applyBorder="1"/>
    <xf numFmtId="0" fontId="5" fillId="7" borderId="18" xfId="0" applyFont="1" applyFill="1" applyBorder="1"/>
    <xf numFmtId="0" fontId="5" fillId="0" borderId="19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/>
    </xf>
    <xf numFmtId="0" fontId="5" fillId="0" borderId="19" xfId="0" applyFont="1" applyBorder="1"/>
    <xf numFmtId="0" fontId="4" fillId="0" borderId="0" xfId="1" applyBorder="1"/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0" fillId="0" borderId="19" xfId="0" applyFont="1" applyBorder="1"/>
    <xf numFmtId="0" fontId="10" fillId="0" borderId="20" xfId="0" applyFont="1" applyBorder="1"/>
    <xf numFmtId="0" fontId="5" fillId="7" borderId="19" xfId="0" applyFont="1" applyFill="1" applyBorder="1"/>
    <xf numFmtId="0" fontId="5" fillId="7" borderId="20" xfId="0" applyFont="1" applyFill="1" applyBorder="1"/>
    <xf numFmtId="0" fontId="5" fillId="7" borderId="21" xfId="0" applyFont="1" applyFill="1" applyBorder="1"/>
    <xf numFmtId="0" fontId="5" fillId="7" borderId="22" xfId="0" applyFont="1" applyFill="1" applyBorder="1"/>
    <xf numFmtId="0" fontId="12" fillId="0" borderId="0" xfId="0" applyFont="1" applyBorder="1"/>
    <xf numFmtId="3" fontId="13" fillId="0" borderId="0" xfId="0" applyNumberFormat="1" applyFont="1" applyBorder="1"/>
    <xf numFmtId="3" fontId="14" fillId="7" borderId="10" xfId="0" applyNumberFormat="1" applyFont="1" applyFill="1" applyBorder="1" applyAlignment="1">
      <alignment horizontal="center" vertical="center" wrapText="1"/>
    </xf>
    <xf numFmtId="3" fontId="15" fillId="7" borderId="11" xfId="0" applyNumberFormat="1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165" fontId="12" fillId="6" borderId="14" xfId="3" applyNumberFormat="1" applyFont="1" applyFill="1" applyBorder="1" applyAlignment="1" applyProtection="1">
      <alignment horizontal="center" vertical="center"/>
      <protection locked="0"/>
    </xf>
    <xf numFmtId="164" fontId="12" fillId="6" borderId="14" xfId="0" applyNumberFormat="1" applyFont="1" applyFill="1" applyBorder="1" applyAlignment="1" applyProtection="1">
      <alignment horizontal="center" vertical="center"/>
      <protection locked="0"/>
    </xf>
    <xf numFmtId="0" fontId="12" fillId="7" borderId="0" xfId="0" applyFont="1" applyFill="1" applyBorder="1"/>
    <xf numFmtId="3" fontId="13" fillId="7" borderId="0" xfId="0" applyNumberFormat="1" applyFont="1" applyFill="1" applyBorder="1"/>
    <xf numFmtId="3" fontId="17" fillId="7" borderId="0" xfId="0" applyNumberFormat="1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center"/>
    </xf>
    <xf numFmtId="0" fontId="12" fillId="7" borderId="3" xfId="0" applyFont="1" applyFill="1" applyBorder="1"/>
    <xf numFmtId="3" fontId="18" fillId="7" borderId="3" xfId="0" applyNumberFormat="1" applyFont="1" applyFill="1" applyBorder="1" applyAlignment="1">
      <alignment horizontal="right"/>
    </xf>
    <xf numFmtId="3" fontId="13" fillId="7" borderId="3" xfId="0" applyNumberFormat="1" applyFont="1" applyFill="1" applyBorder="1"/>
    <xf numFmtId="0" fontId="22" fillId="0" borderId="0" xfId="0" applyFont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165" fontId="12" fillId="6" borderId="0" xfId="3" applyNumberFormat="1" applyFont="1" applyFill="1" applyBorder="1" applyAlignment="1" applyProtection="1">
      <alignment horizontal="center" vertical="center"/>
      <protection locked="0"/>
    </xf>
    <xf numFmtId="164" fontId="12" fillId="6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4" fontId="12" fillId="10" borderId="15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0" fontId="26" fillId="7" borderId="17" xfId="0" applyFont="1" applyFill="1" applyBorder="1" applyAlignment="1">
      <alignment vertical="center" wrapText="1"/>
    </xf>
    <xf numFmtId="3" fontId="4" fillId="10" borderId="12" xfId="0" applyNumberFormat="1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8" borderId="0" xfId="0" applyFont="1" applyFill="1"/>
    <xf numFmtId="0" fontId="1" fillId="8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9" fillId="0" borderId="0" xfId="0" applyFont="1"/>
    <xf numFmtId="9" fontId="0" fillId="0" borderId="1" xfId="0" applyNumberFormat="1" applyBorder="1" applyAlignment="1">
      <alignment horizontal="center" vertical="center" wrapText="1"/>
    </xf>
    <xf numFmtId="3" fontId="12" fillId="6" borderId="14" xfId="0" applyNumberFormat="1" applyFont="1" applyFill="1" applyBorder="1" applyAlignment="1" applyProtection="1">
      <alignment horizontal="center" vertical="center"/>
      <protection locked="0"/>
    </xf>
    <xf numFmtId="3" fontId="12" fillId="6" borderId="0" xfId="3" applyNumberFormat="1" applyFont="1" applyFill="1" applyBorder="1" applyAlignment="1" applyProtection="1">
      <alignment horizontal="center" vertical="center"/>
      <protection locked="0"/>
    </xf>
    <xf numFmtId="3" fontId="12" fillId="6" borderId="0" xfId="0" applyNumberFormat="1" applyFont="1" applyFill="1" applyBorder="1" applyAlignment="1" applyProtection="1">
      <alignment horizontal="center" vertical="center"/>
      <protection locked="0"/>
    </xf>
    <xf numFmtId="3" fontId="4" fillId="10" borderId="15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/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/>
    <xf numFmtId="9" fontId="0" fillId="0" borderId="28" xfId="0" applyNumberFormat="1" applyBorder="1" applyAlignment="1">
      <alignment horizontal="center" vertical="center" wrapText="1"/>
    </xf>
    <xf numFmtId="0" fontId="0" fillId="4" borderId="27" xfId="0" applyFill="1" applyBorder="1" applyAlignment="1"/>
    <xf numFmtId="9" fontId="0" fillId="0" borderId="30" xfId="0" applyNumberFormat="1" applyBorder="1" applyAlignment="1">
      <alignment horizontal="center" vertical="center" wrapText="1"/>
    </xf>
    <xf numFmtId="0" fontId="30" fillId="0" borderId="0" xfId="0" applyFont="1"/>
    <xf numFmtId="0" fontId="1" fillId="8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14" xfId="0" applyNumberFormat="1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Border="1" applyAlignment="1"/>
    <xf numFmtId="0" fontId="0" fillId="5" borderId="0" xfId="0" applyFill="1"/>
    <xf numFmtId="164" fontId="12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14" xfId="0" applyNumberFormat="1" applyFont="1" applyFill="1" applyBorder="1" applyAlignment="1" applyProtection="1">
      <alignment horizontal="center" vertical="center" wrapText="1"/>
      <protection locked="0"/>
    </xf>
    <xf numFmtId="166" fontId="12" fillId="6" borderId="14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0" xfId="0" applyNumberFormat="1" applyFill="1"/>
    <xf numFmtId="0" fontId="0" fillId="3" borderId="30" xfId="0" applyFill="1" applyBorder="1" applyAlignment="1">
      <alignment horizontal="center" vertical="center" wrapText="1"/>
    </xf>
    <xf numFmtId="0" fontId="34" fillId="0" borderId="0" xfId="0" applyFont="1" applyAlignment="1"/>
    <xf numFmtId="0" fontId="0" fillId="5" borderId="29" xfId="0" applyFill="1" applyBorder="1"/>
    <xf numFmtId="164" fontId="12" fillId="10" borderId="0" xfId="0" applyNumberFormat="1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>
      <alignment horizontal="left" vertical="center" wrapText="1"/>
    </xf>
    <xf numFmtId="3" fontId="15" fillId="7" borderId="11" xfId="0" applyNumberFormat="1" applyFont="1" applyFill="1" applyBorder="1" applyAlignment="1">
      <alignment horizontal="center" wrapText="1"/>
    </xf>
    <xf numFmtId="0" fontId="12" fillId="6" borderId="14" xfId="0" applyFont="1" applyFill="1" applyBorder="1" applyAlignment="1">
      <alignment horizontal="left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0" xfId="0" applyFill="1"/>
    <xf numFmtId="0" fontId="0" fillId="19" borderId="29" xfId="0" applyFill="1" applyBorder="1"/>
    <xf numFmtId="0" fontId="0" fillId="20" borderId="0" xfId="0" applyFill="1"/>
    <xf numFmtId="0" fontId="1" fillId="8" borderId="37" xfId="0" applyFont="1" applyFill="1" applyBorder="1" applyAlignment="1"/>
    <xf numFmtId="0" fontId="1" fillId="8" borderId="29" xfId="0" applyFont="1" applyFill="1" applyBorder="1" applyAlignment="1"/>
    <xf numFmtId="0" fontId="1" fillId="5" borderId="0" xfId="0" applyFont="1" applyFill="1" applyBorder="1" applyAlignment="1"/>
    <xf numFmtId="0" fontId="1" fillId="5" borderId="29" xfId="0" applyFont="1" applyFill="1" applyBorder="1" applyAlignment="1"/>
    <xf numFmtId="0" fontId="0" fillId="3" borderId="1" xfId="0" applyFill="1" applyBorder="1" applyAlignment="1">
      <alignment horizontal="center" vertical="center" wrapText="1"/>
    </xf>
    <xf numFmtId="0" fontId="0" fillId="20" borderId="29" xfId="0" applyFill="1" applyBorder="1"/>
    <xf numFmtId="0" fontId="0" fillId="3" borderId="31" xfId="0" applyFill="1" applyBorder="1" applyAlignment="1">
      <alignment horizontal="center" vertical="center" wrapText="1"/>
    </xf>
    <xf numFmtId="0" fontId="1" fillId="19" borderId="0" xfId="0" applyFont="1" applyFill="1"/>
    <xf numFmtId="0" fontId="35" fillId="0" borderId="0" xfId="0" applyFont="1" applyAlignment="1">
      <alignment wrapText="1"/>
    </xf>
    <xf numFmtId="3" fontId="31" fillId="0" borderId="0" xfId="4" applyNumberFormat="1"/>
    <xf numFmtId="44" fontId="12" fillId="6" borderId="14" xfId="6" applyFont="1" applyFill="1" applyBorder="1" applyAlignment="1" applyProtection="1">
      <alignment horizontal="center" vertical="center"/>
      <protection locked="0"/>
    </xf>
    <xf numFmtId="165" fontId="12" fillId="6" borderId="14" xfId="3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center" vertical="center" wrapText="1"/>
    </xf>
    <xf numFmtId="3" fontId="12" fillId="0" borderId="14" xfId="0" applyNumberFormat="1" applyFont="1" applyFill="1" applyBorder="1" applyAlignment="1" applyProtection="1">
      <alignment horizontal="center" vertical="center"/>
      <protection locked="0"/>
    </xf>
    <xf numFmtId="0" fontId="12" fillId="13" borderId="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25" fillId="7" borderId="17" xfId="0" applyFont="1" applyFill="1" applyBorder="1" applyAlignment="1" applyProtection="1">
      <alignment horizontal="center" vertical="center" wrapText="1"/>
      <protection locked="0"/>
    </xf>
    <xf numFmtId="0" fontId="26" fillId="7" borderId="17" xfId="0" applyFont="1" applyFill="1" applyBorder="1" applyAlignment="1" applyProtection="1">
      <alignment vertical="center" wrapText="1"/>
      <protection locked="0"/>
    </xf>
    <xf numFmtId="0" fontId="5" fillId="7" borderId="18" xfId="0" applyFont="1" applyFill="1" applyBorder="1" applyProtection="1">
      <protection locked="0"/>
    </xf>
    <xf numFmtId="0" fontId="5" fillId="0" borderId="19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4" fillId="0" borderId="0" xfId="1" applyBorder="1" applyProtection="1">
      <protection locked="0"/>
    </xf>
    <xf numFmtId="0" fontId="5" fillId="0" borderId="19" xfId="0" applyFont="1" applyBorder="1" applyProtection="1">
      <protection locked="0"/>
    </xf>
    <xf numFmtId="0" fontId="3" fillId="0" borderId="0" xfId="0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34" fillId="0" borderId="0" xfId="0" applyFont="1" applyAlignment="1" applyProtection="1">
      <protection locked="0"/>
    </xf>
    <xf numFmtId="0" fontId="12" fillId="0" borderId="0" xfId="0" applyFont="1" applyBorder="1" applyProtection="1">
      <protection locked="0"/>
    </xf>
    <xf numFmtId="3" fontId="13" fillId="0" borderId="0" xfId="0" applyNumberFormat="1" applyFont="1" applyBorder="1" applyProtection="1"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Protection="1">
      <protection locked="0"/>
    </xf>
    <xf numFmtId="0" fontId="10" fillId="0" borderId="20" xfId="0" applyFont="1" applyBorder="1" applyProtection="1">
      <protection locked="0"/>
    </xf>
    <xf numFmtId="3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11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13" xfId="0" applyFont="1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166" fontId="12" fillId="6" borderId="14" xfId="0" applyNumberFormat="1" applyFont="1" applyFill="1" applyBorder="1" applyAlignment="1" applyProtection="1">
      <alignment horizontal="center" vertical="center" wrapText="1"/>
      <protection locked="0"/>
    </xf>
    <xf numFmtId="3" fontId="31" fillId="0" borderId="0" xfId="4" applyNumberFormat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Border="1" applyAlignment="1" applyProtection="1">
      <alignment horizontal="center" vertical="center"/>
      <protection locked="0"/>
    </xf>
    <xf numFmtId="0" fontId="5" fillId="7" borderId="19" xfId="0" applyFont="1" applyFill="1" applyBorder="1" applyProtection="1">
      <protection locked="0"/>
    </xf>
    <xf numFmtId="0" fontId="12" fillId="7" borderId="0" xfId="0" applyFont="1" applyFill="1" applyBorder="1" applyProtection="1">
      <protection locked="0"/>
    </xf>
    <xf numFmtId="3" fontId="13" fillId="7" borderId="0" xfId="0" applyNumberFormat="1" applyFont="1" applyFill="1" applyBorder="1" applyProtection="1">
      <protection locked="0"/>
    </xf>
    <xf numFmtId="3" fontId="17" fillId="7" borderId="0" xfId="0" applyNumberFormat="1" applyFont="1" applyFill="1" applyBorder="1" applyAlignment="1" applyProtection="1">
      <alignment horizontal="center"/>
      <protection locked="0"/>
    </xf>
    <xf numFmtId="0" fontId="5" fillId="7" borderId="20" xfId="0" applyFont="1" applyFill="1" applyBorder="1" applyProtection="1">
      <protection locked="0"/>
    </xf>
    <xf numFmtId="0" fontId="5" fillId="7" borderId="21" xfId="0" applyFont="1" applyFill="1" applyBorder="1" applyProtection="1">
      <protection locked="0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12" fillId="7" borderId="3" xfId="0" applyFont="1" applyFill="1" applyBorder="1" applyProtection="1">
      <protection locked="0"/>
    </xf>
    <xf numFmtId="3" fontId="18" fillId="7" borderId="3" xfId="0" applyNumberFormat="1" applyFont="1" applyFill="1" applyBorder="1" applyAlignment="1" applyProtection="1">
      <alignment horizontal="right"/>
      <protection locked="0"/>
    </xf>
    <xf numFmtId="3" fontId="13" fillId="7" borderId="3" xfId="0" applyNumberFormat="1" applyFont="1" applyFill="1" applyBorder="1" applyProtection="1">
      <protection locked="0"/>
    </xf>
    <xf numFmtId="0" fontId="5" fillId="7" borderId="22" xfId="0" applyFont="1" applyFill="1" applyBorder="1" applyProtection="1">
      <protection locked="0"/>
    </xf>
    <xf numFmtId="0" fontId="5" fillId="0" borderId="5" xfId="0" applyFont="1" applyBorder="1" applyProtection="1">
      <protection locked="0"/>
    </xf>
    <xf numFmtId="0" fontId="3" fillId="0" borderId="5" xfId="0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6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23" fillId="7" borderId="17" xfId="0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vertical="center" wrapText="1"/>
      <protection locked="0"/>
    </xf>
    <xf numFmtId="0" fontId="4" fillId="0" borderId="0" xfId="1" applyProtection="1">
      <protection locked="0"/>
    </xf>
    <xf numFmtId="0" fontId="5" fillId="0" borderId="20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8" fillId="5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5" fillId="0" borderId="20" xfId="0" applyFont="1" applyBorder="1" applyProtection="1">
      <protection locked="0"/>
    </xf>
    <xf numFmtId="0" fontId="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1" fillId="8" borderId="0" xfId="0" applyFont="1" applyFill="1" applyBorder="1" applyAlignment="1" applyProtection="1">
      <alignment horizontal="center" vertical="center"/>
      <protection locked="0"/>
    </xf>
    <xf numFmtId="0" fontId="6" fillId="6" borderId="2" xfId="5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3" fontId="15" fillId="7" borderId="40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0" fillId="0" borderId="0" xfId="0" applyFont="1" applyBorder="1" applyProtection="1">
      <protection locked="0"/>
    </xf>
    <xf numFmtId="0" fontId="12" fillId="6" borderId="14" xfId="0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3" fontId="13" fillId="10" borderId="3" xfId="0" applyNumberFormat="1" applyFont="1" applyFill="1" applyBorder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6" borderId="1" xfId="5" applyFont="1" applyFill="1" applyBorder="1" applyAlignment="1" applyProtection="1">
      <alignment horizontal="left" vertical="center"/>
      <protection locked="0"/>
    </xf>
    <xf numFmtId="0" fontId="6" fillId="6" borderId="1" xfId="5" applyFont="1" applyFill="1" applyBorder="1" applyAlignment="1" applyProtection="1">
      <alignment horizontal="justify" vertical="center"/>
      <protection locked="0"/>
    </xf>
    <xf numFmtId="0" fontId="33" fillId="12" borderId="1" xfId="5" applyFont="1" applyFill="1" applyBorder="1" applyAlignment="1" applyProtection="1">
      <alignment horizontal="left" vertical="center"/>
      <protection locked="0"/>
    </xf>
    <xf numFmtId="0" fontId="6" fillId="6" borderId="25" xfId="5" applyFont="1" applyFill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3" fontId="4" fillId="10" borderId="12" xfId="0" applyNumberFormat="1" applyFont="1" applyFill="1" applyBorder="1" applyAlignment="1" applyProtection="1">
      <alignment horizontal="center" vertical="center" wrapText="1"/>
      <protection hidden="1"/>
    </xf>
    <xf numFmtId="164" fontId="12" fillId="10" borderId="15" xfId="0" applyNumberFormat="1" applyFont="1" applyFill="1" applyBorder="1" applyAlignment="1" applyProtection="1">
      <alignment horizontal="center" vertical="center"/>
      <protection hidden="1"/>
    </xf>
    <xf numFmtId="164" fontId="24" fillId="10" borderId="0" xfId="0" applyNumberFormat="1" applyFont="1" applyFill="1" applyBorder="1" applyAlignment="1" applyProtection="1">
      <alignment horizontal="center"/>
      <protection hidden="1"/>
    </xf>
    <xf numFmtId="0" fontId="12" fillId="6" borderId="14" xfId="0" applyFont="1" applyFill="1" applyBorder="1" applyAlignment="1" applyProtection="1">
      <alignment horizontal="left" vertical="center" wrapText="1"/>
      <protection locked="0"/>
    </xf>
    <xf numFmtId="0" fontId="16" fillId="3" borderId="34" xfId="0" applyFont="1" applyFill="1" applyBorder="1" applyAlignment="1" applyProtection="1">
      <alignment vertical="center"/>
      <protection locked="0"/>
    </xf>
    <xf numFmtId="0" fontId="13" fillId="13" borderId="0" xfId="0" applyFont="1" applyFill="1" applyBorder="1" applyAlignment="1" applyProtection="1">
      <alignment horizontal="center" vertical="center" wrapText="1"/>
      <protection hidden="1"/>
    </xf>
    <xf numFmtId="164" fontId="4" fillId="13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13" borderId="0" xfId="0" applyNumberFormat="1" applyFont="1" applyFill="1" applyBorder="1" applyAlignment="1" applyProtection="1">
      <alignment horizontal="center" vertical="center"/>
      <protection hidden="1"/>
    </xf>
    <xf numFmtId="164" fontId="12" fillId="10" borderId="0" xfId="0" applyNumberFormat="1" applyFont="1" applyFill="1" applyBorder="1" applyAlignment="1" applyProtection="1">
      <alignment horizontal="center" vertical="center"/>
      <protection hidden="1"/>
    </xf>
    <xf numFmtId="164" fontId="12" fillId="13" borderId="0" xfId="0" applyNumberFormat="1" applyFont="1" applyFill="1" applyBorder="1" applyAlignment="1" applyProtection="1">
      <alignment horizontal="center" vertical="center"/>
      <protection hidden="1"/>
    </xf>
    <xf numFmtId="164" fontId="12" fillId="10" borderId="0" xfId="0" applyNumberFormat="1" applyFont="1" applyFill="1" applyBorder="1" applyAlignment="1" applyProtection="1">
      <alignment horizontal="center" vertical="center" wrapText="1"/>
      <protection hidden="1"/>
    </xf>
    <xf numFmtId="4" fontId="12" fillId="10" borderId="0" xfId="0" applyNumberFormat="1" applyFont="1" applyFill="1" applyBorder="1" applyAlignment="1" applyProtection="1">
      <alignment horizontal="center" vertical="center" wrapText="1"/>
      <protection hidden="1"/>
    </xf>
    <xf numFmtId="3" fontId="15" fillId="7" borderId="40" xfId="0" applyNumberFormat="1" applyFont="1" applyFill="1" applyBorder="1" applyAlignment="1" applyProtection="1">
      <alignment horizontal="center" wrapText="1"/>
      <protection locked="0"/>
    </xf>
    <xf numFmtId="3" fontId="15" fillId="7" borderId="41" xfId="0" applyNumberFormat="1" applyFont="1" applyFill="1" applyBorder="1" applyAlignment="1" applyProtection="1">
      <alignment horizontal="center" wrapText="1"/>
      <protection locked="0"/>
    </xf>
    <xf numFmtId="0" fontId="21" fillId="8" borderId="0" xfId="0" applyFont="1" applyFill="1" applyBorder="1" applyAlignment="1" applyProtection="1">
      <alignment horizontal="left" vertical="center"/>
      <protection locked="0"/>
    </xf>
    <xf numFmtId="3" fontId="15" fillId="7" borderId="40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41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16" xfId="0" applyFont="1" applyFill="1" applyBorder="1" applyAlignment="1" applyProtection="1">
      <alignment horizontal="center" vertical="center" wrapText="1"/>
      <protection locked="0"/>
    </xf>
    <xf numFmtId="0" fontId="23" fillId="7" borderId="17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top" wrapText="1"/>
      <protection locked="0"/>
    </xf>
    <xf numFmtId="0" fontId="8" fillId="5" borderId="8" xfId="0" applyFont="1" applyFill="1" applyBorder="1" applyAlignment="1" applyProtection="1">
      <alignment horizontal="center" vertical="top" wrapText="1"/>
      <protection locked="0"/>
    </xf>
    <xf numFmtId="0" fontId="8" fillId="5" borderId="9" xfId="0" applyFont="1" applyFill="1" applyBorder="1" applyAlignment="1" applyProtection="1">
      <alignment horizontal="center" vertical="top" wrapText="1"/>
      <protection locked="0"/>
    </xf>
    <xf numFmtId="3" fontId="14" fillId="7" borderId="0" xfId="0" applyNumberFormat="1" applyFont="1" applyFill="1" applyBorder="1" applyAlignment="1" applyProtection="1">
      <alignment horizontal="center" vertical="center" wrapText="1"/>
      <protection locked="0"/>
    </xf>
    <xf numFmtId="3" fontId="14" fillId="7" borderId="39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33" xfId="0" applyFont="1" applyFill="1" applyBorder="1" applyAlignment="1" applyProtection="1">
      <alignment horizontal="center" vertical="center" textRotation="90"/>
      <protection locked="0"/>
    </xf>
    <xf numFmtId="0" fontId="27" fillId="5" borderId="35" xfId="0" applyFont="1" applyFill="1" applyBorder="1" applyAlignment="1" applyProtection="1">
      <alignment horizontal="center" vertical="center" textRotation="90"/>
      <protection locked="0"/>
    </xf>
    <xf numFmtId="0" fontId="27" fillId="5" borderId="36" xfId="0" applyFont="1" applyFill="1" applyBorder="1" applyAlignment="1" applyProtection="1">
      <alignment horizontal="center" vertical="center" textRotation="90"/>
      <protection locked="0"/>
    </xf>
    <xf numFmtId="0" fontId="27" fillId="8" borderId="0" xfId="0" applyFont="1" applyFill="1" applyBorder="1" applyAlignment="1" applyProtection="1">
      <alignment horizontal="center" vertical="center"/>
      <protection locked="0"/>
    </xf>
    <xf numFmtId="0" fontId="27" fillId="8" borderId="6" xfId="0" applyFont="1" applyFill="1" applyBorder="1" applyAlignment="1" applyProtection="1">
      <alignment horizontal="center" vertical="center"/>
      <protection locked="0"/>
    </xf>
    <xf numFmtId="0" fontId="25" fillId="7" borderId="16" xfId="0" applyFont="1" applyFill="1" applyBorder="1" applyAlignment="1" applyProtection="1">
      <alignment horizontal="center" vertical="center" wrapText="1"/>
      <protection locked="0"/>
    </xf>
    <xf numFmtId="0" fontId="25" fillId="7" borderId="17" xfId="0" applyFont="1" applyFill="1" applyBorder="1" applyAlignment="1" applyProtection="1">
      <alignment horizontal="center" vertical="center" wrapText="1"/>
      <protection locked="0"/>
    </xf>
    <xf numFmtId="0" fontId="25" fillId="7" borderId="16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7" fillId="8" borderId="0" xfId="0" applyFont="1" applyFill="1" applyBorder="1" applyAlignment="1">
      <alignment horizontal="center" vertical="center"/>
    </xf>
    <xf numFmtId="3" fontId="15" fillId="7" borderId="10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38" xfId="0" applyFont="1" applyFill="1" applyBorder="1" applyAlignment="1" applyProtection="1">
      <alignment horizontal="center" vertical="center" wrapText="1"/>
      <protection locked="0"/>
    </xf>
    <xf numFmtId="0" fontId="12" fillId="6" borderId="1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2" fillId="17" borderId="0" xfId="0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1" fillId="19" borderId="29" xfId="0" applyFont="1" applyFill="1" applyBorder="1" applyAlignment="1">
      <alignment horizontal="center"/>
    </xf>
    <xf numFmtId="0" fontId="2" fillId="18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16" borderId="37" xfId="0" applyFont="1" applyFill="1" applyBorder="1" applyAlignment="1">
      <alignment horizontal="center" wrapText="1"/>
    </xf>
    <xf numFmtId="0" fontId="1" fillId="16" borderId="0" xfId="0" applyFont="1" applyFill="1" applyBorder="1" applyAlignment="1">
      <alignment horizontal="center" wrapText="1"/>
    </xf>
    <xf numFmtId="0" fontId="1" fillId="16" borderId="29" xfId="0" applyFont="1" applyFill="1" applyBorder="1" applyAlignment="1">
      <alignment horizontal="center" wrapText="1"/>
    </xf>
    <xf numFmtId="0" fontId="2" fillId="15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14" borderId="0" xfId="0" applyFont="1" applyFill="1" applyAlignment="1">
      <alignment horizontal="center"/>
    </xf>
    <xf numFmtId="0" fontId="1" fillId="5" borderId="37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1" fillId="5" borderId="29" xfId="0" applyFont="1" applyFill="1" applyBorder="1" applyAlignment="1">
      <alignment horizontal="center" wrapText="1"/>
    </xf>
    <xf numFmtId="0" fontId="1" fillId="8" borderId="32" xfId="0" applyFont="1" applyFill="1" applyBorder="1" applyAlignment="1">
      <alignment horizontal="center" wrapText="1"/>
    </xf>
    <xf numFmtId="0" fontId="1" fillId="8" borderId="27" xfId="0" applyFont="1" applyFill="1" applyBorder="1" applyAlignment="1">
      <alignment horizontal="center" wrapText="1"/>
    </xf>
    <xf numFmtId="0" fontId="1" fillId="8" borderId="32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8" borderId="37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 wrapText="1"/>
    </xf>
    <xf numFmtId="0" fontId="1" fillId="8" borderId="27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 wrapText="1"/>
    </xf>
    <xf numFmtId="0" fontId="1" fillId="8" borderId="29" xfId="0" applyFont="1" applyFill="1" applyBorder="1" applyAlignment="1">
      <alignment horizontal="center" wrapText="1"/>
    </xf>
    <xf numFmtId="0" fontId="1" fillId="4" borderId="26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25" xfId="0" applyFont="1" applyFill="1" applyBorder="1" applyAlignment="1">
      <alignment horizontal="center" wrapText="1"/>
    </xf>
    <xf numFmtId="0" fontId="1" fillId="4" borderId="27" xfId="0" applyFont="1" applyFill="1" applyBorder="1" applyAlignment="1">
      <alignment horizontal="center" wrapText="1"/>
    </xf>
    <xf numFmtId="0" fontId="31" fillId="0" borderId="0" xfId="4" applyAlignment="1"/>
  </cellXfs>
  <cellStyles count="7">
    <cellStyle name="Enllaç" xfId="4" builtinId="8"/>
    <cellStyle name="Moneda" xfId="6" builtinId="4"/>
    <cellStyle name="Normal" xfId="0" builtinId="0"/>
    <cellStyle name="Normal 2" xfId="1"/>
    <cellStyle name="Normal 6 2" xfId="2"/>
    <cellStyle name="Normal_Full1_1 2" xfId="5"/>
    <cellStyle name="Percentatge 2" xfId="3"/>
  </cellStyles>
  <dxfs count="31"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colors>
    <mruColors>
      <color rgb="FFF9CBCB"/>
      <color rgb="FFCCCC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3</xdr:row>
      <xdr:rowOff>114300</xdr:rowOff>
    </xdr:to>
    <xdr:sp macro="" textlink="">
      <xdr:nvSpPr>
        <xdr:cNvPr id="6145" name="AutoShape 1" descr="Archivo:Logotipo de la Generalitat de Catalunya.svg - Wikipedia, la  enciclopedia libre"/>
        <xdr:cNvSpPr>
          <a:spLocks noChangeAspect="1" noChangeArrowheads="1"/>
        </xdr:cNvSpPr>
      </xdr:nvSpPr>
      <xdr:spPr bwMode="auto">
        <a:xfrm>
          <a:off x="40195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304800</xdr:colOff>
      <xdr:row>7</xdr:row>
      <xdr:rowOff>38100</xdr:rowOff>
    </xdr:to>
    <xdr:sp macro="" textlink="">
      <xdr:nvSpPr>
        <xdr:cNvPr id="6147" name="AutoShape 3" descr="Archivo:Logotipo de la Generalitat de Catalunya.svg - Wikipedia, la  enciclopedia libre"/>
        <xdr:cNvSpPr>
          <a:spLocks noChangeAspect="1" noChangeArrowheads="1"/>
        </xdr:cNvSpPr>
      </xdr:nvSpPr>
      <xdr:spPr bwMode="auto">
        <a:xfrm>
          <a:off x="4019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1466851</xdr:colOff>
      <xdr:row>3</xdr:row>
      <xdr:rowOff>44632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466850" cy="425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95251</xdr:colOff>
      <xdr:row>2</xdr:row>
      <xdr:rowOff>122464</xdr:rowOff>
    </xdr:from>
    <xdr:to>
      <xdr:col>5</xdr:col>
      <xdr:colOff>697565</xdr:colOff>
      <xdr:row>2</xdr:row>
      <xdr:rowOff>435429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8" y="312964"/>
          <a:ext cx="1078564" cy="312965"/>
        </a:xfrm>
        <a:prstGeom prst="rect">
          <a:avLst/>
        </a:prstGeom>
      </xdr:spPr>
    </xdr:pic>
    <xdr:clientData/>
  </xdr:twoCellAnchor>
  <xdr:twoCellAnchor>
    <xdr:from>
      <xdr:col>4</xdr:col>
      <xdr:colOff>394607</xdr:colOff>
      <xdr:row>4</xdr:row>
      <xdr:rowOff>190500</xdr:rowOff>
    </xdr:from>
    <xdr:to>
      <xdr:col>5</xdr:col>
      <xdr:colOff>1302665</xdr:colOff>
      <xdr:row>7</xdr:row>
      <xdr:rowOff>267021</xdr:rowOff>
    </xdr:to>
    <xdr:sp macro="" textlink="">
      <xdr:nvSpPr>
        <xdr:cNvPr id="3" name="Procés predefinit 2"/>
        <xdr:cNvSpPr/>
      </xdr:nvSpPr>
      <xdr:spPr>
        <a:xfrm>
          <a:off x="979714" y="1143000"/>
          <a:ext cx="1384308" cy="1097057"/>
        </a:xfrm>
        <a:prstGeom prst="flowChartPredefinedProcess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oneCellAnchor>
    <xdr:from>
      <xdr:col>5</xdr:col>
      <xdr:colOff>148078</xdr:colOff>
      <xdr:row>4</xdr:row>
      <xdr:rowOff>296156</xdr:rowOff>
    </xdr:from>
    <xdr:ext cx="1148027" cy="914353"/>
    <xdr:sp macro="" textlink="">
      <xdr:nvSpPr>
        <xdr:cNvPr id="4" name="QuadreDeText 3"/>
        <xdr:cNvSpPr txBox="1"/>
      </xdr:nvSpPr>
      <xdr:spPr>
        <a:xfrm>
          <a:off x="1209435" y="1248656"/>
          <a:ext cx="1148027" cy="914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50" i="1">
              <a:solidFill>
                <a:schemeClr val="tx1">
                  <a:lumMod val="50000"/>
                  <a:lumOff val="50000"/>
                </a:schemeClr>
              </a:solidFill>
            </a:rPr>
            <a:t>En cas de voler esborrar informació esborrar</a:t>
          </a:r>
          <a:r>
            <a:rPr lang="ca-ES" sz="1050" i="1" baseline="0">
              <a:solidFill>
                <a:schemeClr val="tx1">
                  <a:lumMod val="50000"/>
                  <a:lumOff val="50000"/>
                </a:schemeClr>
              </a:solidFill>
            </a:rPr>
            <a:t> casella per casella</a:t>
          </a:r>
          <a:endParaRPr lang="ca-ES" sz="1050" i="1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1042147</xdr:colOff>
      <xdr:row>44</xdr:row>
      <xdr:rowOff>100852</xdr:rowOff>
    </xdr:from>
    <xdr:to>
      <xdr:col>4</xdr:col>
      <xdr:colOff>1042147</xdr:colOff>
      <xdr:row>45</xdr:row>
      <xdr:rowOff>169499</xdr:rowOff>
    </xdr:to>
    <xdr:cxnSp macro="">
      <xdr:nvCxnSpPr>
        <xdr:cNvPr id="3" name="Connector de fletxa recta 2"/>
        <xdr:cNvCxnSpPr/>
      </xdr:nvCxnSpPr>
      <xdr:spPr>
        <a:xfrm flipH="1">
          <a:off x="5009029" y="15262411"/>
          <a:ext cx="0" cy="36000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235323</xdr:colOff>
      <xdr:row>1</xdr:row>
      <xdr:rowOff>67235</xdr:rowOff>
    </xdr:from>
    <xdr:to>
      <xdr:col>2</xdr:col>
      <xdr:colOff>1086970</xdr:colOff>
      <xdr:row>1</xdr:row>
      <xdr:rowOff>314356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268941"/>
          <a:ext cx="851647" cy="247121"/>
        </a:xfrm>
        <a:prstGeom prst="rect">
          <a:avLst/>
        </a:prstGeom>
      </xdr:spPr>
    </xdr:pic>
    <xdr:clientData/>
  </xdr:twoCellAnchor>
  <xdr:twoCellAnchor>
    <xdr:from>
      <xdr:col>2</xdr:col>
      <xdr:colOff>138567</xdr:colOff>
      <xdr:row>72</xdr:row>
      <xdr:rowOff>240383</xdr:rowOff>
    </xdr:from>
    <xdr:to>
      <xdr:col>2</xdr:col>
      <xdr:colOff>1423147</xdr:colOff>
      <xdr:row>77</xdr:row>
      <xdr:rowOff>156882</xdr:rowOff>
    </xdr:to>
    <xdr:sp macro="" textlink="">
      <xdr:nvSpPr>
        <xdr:cNvPr id="8" name="Rectangle arrodonit 7"/>
        <xdr:cNvSpPr/>
      </xdr:nvSpPr>
      <xdr:spPr>
        <a:xfrm>
          <a:off x="1785832" y="23055559"/>
          <a:ext cx="1284580" cy="1317235"/>
        </a:xfrm>
        <a:prstGeom prst="roundRect">
          <a:avLst/>
        </a:prstGeom>
        <a:solidFill>
          <a:srgbClr val="F9CBC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cas de Consell Comarcal afegir una fila per cada municipi si es cobra taxa</a:t>
          </a:r>
          <a:endParaRPr lang="ca-ES">
            <a:solidFill>
              <a:sysClr val="windowText" lastClr="000000"/>
            </a:solidFill>
            <a:effectLst/>
          </a:endParaRPr>
        </a:p>
        <a:p>
          <a:pPr algn="l"/>
          <a:endParaRPr lang="ca-ES" sz="1100"/>
        </a:p>
      </xdr:txBody>
    </xdr:sp>
    <xdr:clientData/>
  </xdr:twoCellAnchor>
  <xdr:twoCellAnchor>
    <xdr:from>
      <xdr:col>2</xdr:col>
      <xdr:colOff>1097858</xdr:colOff>
      <xdr:row>68</xdr:row>
      <xdr:rowOff>155568</xdr:rowOff>
    </xdr:from>
    <xdr:to>
      <xdr:col>3</xdr:col>
      <xdr:colOff>561152</xdr:colOff>
      <xdr:row>77</xdr:row>
      <xdr:rowOff>139420</xdr:rowOff>
    </xdr:to>
    <xdr:sp macro="" textlink="">
      <xdr:nvSpPr>
        <xdr:cNvPr id="9" name="Arc 8"/>
        <xdr:cNvSpPr/>
      </xdr:nvSpPr>
      <xdr:spPr>
        <a:xfrm rot="16384589">
          <a:off x="2087035" y="22508244"/>
          <a:ext cx="2505176" cy="1189000"/>
        </a:xfrm>
        <a:prstGeom prst="arc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2</xdr:col>
      <xdr:colOff>1156108</xdr:colOff>
      <xdr:row>74</xdr:row>
      <xdr:rowOff>90948</xdr:rowOff>
    </xdr:from>
    <xdr:to>
      <xdr:col>3</xdr:col>
      <xdr:colOff>633769</xdr:colOff>
      <xdr:row>78</xdr:row>
      <xdr:rowOff>879577</xdr:rowOff>
    </xdr:to>
    <xdr:sp macro="" textlink="">
      <xdr:nvSpPr>
        <xdr:cNvPr id="10" name="Arc 9"/>
        <xdr:cNvSpPr/>
      </xdr:nvSpPr>
      <xdr:spPr>
        <a:xfrm rot="10992930">
          <a:off x="2805060" y="20810383"/>
          <a:ext cx="1198306" cy="1362178"/>
        </a:xfrm>
        <a:prstGeom prst="arc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2</xdr:col>
      <xdr:colOff>225418</xdr:colOff>
      <xdr:row>3</xdr:row>
      <xdr:rowOff>10726</xdr:rowOff>
    </xdr:from>
    <xdr:to>
      <xdr:col>2</xdr:col>
      <xdr:colOff>1609726</xdr:colOff>
      <xdr:row>8</xdr:row>
      <xdr:rowOff>285751</xdr:rowOff>
    </xdr:to>
    <xdr:sp macro="" textlink="">
      <xdr:nvSpPr>
        <xdr:cNvPr id="2" name="Procés predefinit 1"/>
        <xdr:cNvSpPr/>
      </xdr:nvSpPr>
      <xdr:spPr>
        <a:xfrm>
          <a:off x="1873243" y="782251"/>
          <a:ext cx="1384308" cy="1103700"/>
        </a:xfrm>
        <a:prstGeom prst="flowChartPredefinedProcess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oneCellAnchor>
    <xdr:from>
      <xdr:col>2</xdr:col>
      <xdr:colOff>400820</xdr:colOff>
      <xdr:row>4</xdr:row>
      <xdr:rowOff>96880</xdr:rowOff>
    </xdr:from>
    <xdr:ext cx="1148027" cy="914353"/>
    <xdr:sp macro="" textlink="">
      <xdr:nvSpPr>
        <xdr:cNvPr id="4" name="QuadreDeText 3"/>
        <xdr:cNvSpPr txBox="1"/>
      </xdr:nvSpPr>
      <xdr:spPr>
        <a:xfrm>
          <a:off x="2049059" y="892010"/>
          <a:ext cx="1148027" cy="914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50" i="1">
              <a:solidFill>
                <a:schemeClr val="tx1">
                  <a:lumMod val="50000"/>
                  <a:lumOff val="50000"/>
                </a:schemeClr>
              </a:solidFill>
            </a:rPr>
            <a:t>En cas de voler esborrar informació esborrar</a:t>
          </a:r>
          <a:r>
            <a:rPr lang="ca-ES" sz="1050" i="1" baseline="0">
              <a:solidFill>
                <a:schemeClr val="tx1">
                  <a:lumMod val="50000"/>
                  <a:lumOff val="50000"/>
                </a:schemeClr>
              </a:solidFill>
            </a:rPr>
            <a:t> casella per casella</a:t>
          </a:r>
          <a:endParaRPr lang="ca-ES" sz="1050" i="1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145676</xdr:colOff>
      <xdr:row>1</xdr:row>
      <xdr:rowOff>156882</xdr:rowOff>
    </xdr:from>
    <xdr:to>
      <xdr:col>2</xdr:col>
      <xdr:colOff>997323</xdr:colOff>
      <xdr:row>1</xdr:row>
      <xdr:rowOff>404003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441" y="358588"/>
          <a:ext cx="851647" cy="247121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2</xdr:row>
      <xdr:rowOff>56030</xdr:rowOff>
    </xdr:from>
    <xdr:to>
      <xdr:col>3</xdr:col>
      <xdr:colOff>369794</xdr:colOff>
      <xdr:row>7</xdr:row>
      <xdr:rowOff>78441</xdr:rowOff>
    </xdr:to>
    <xdr:sp macro="" textlink="">
      <xdr:nvSpPr>
        <xdr:cNvPr id="3" name="Procés predefinit 2"/>
        <xdr:cNvSpPr/>
      </xdr:nvSpPr>
      <xdr:spPr>
        <a:xfrm>
          <a:off x="1266265" y="851648"/>
          <a:ext cx="1288676" cy="851646"/>
        </a:xfrm>
        <a:prstGeom prst="flowChartPredefinedProcess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oneCellAnchor>
    <xdr:from>
      <xdr:col>2</xdr:col>
      <xdr:colOff>324970</xdr:colOff>
      <xdr:row>2</xdr:row>
      <xdr:rowOff>22411</xdr:rowOff>
    </xdr:from>
    <xdr:ext cx="1148027" cy="914353"/>
    <xdr:sp macro="" textlink="">
      <xdr:nvSpPr>
        <xdr:cNvPr id="5" name="QuadreDeText 4"/>
        <xdr:cNvSpPr txBox="1"/>
      </xdr:nvSpPr>
      <xdr:spPr>
        <a:xfrm>
          <a:off x="1400735" y="818029"/>
          <a:ext cx="1148027" cy="9143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1050" i="1">
              <a:solidFill>
                <a:schemeClr val="tx1">
                  <a:lumMod val="50000"/>
                  <a:lumOff val="50000"/>
                </a:schemeClr>
              </a:solidFill>
            </a:rPr>
            <a:t>En cas de voler esborrar informació esborrar</a:t>
          </a:r>
          <a:r>
            <a:rPr lang="ca-ES" sz="1050" i="1" baseline="0">
              <a:solidFill>
                <a:schemeClr val="tx1">
                  <a:lumMod val="50000"/>
                  <a:lumOff val="50000"/>
                </a:schemeClr>
              </a:solidFill>
            </a:rPr>
            <a:t> casella per casella</a:t>
          </a:r>
          <a:endParaRPr lang="ca-ES" sz="1050" i="1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</xdr:row>
      <xdr:rowOff>142875</xdr:rowOff>
    </xdr:from>
    <xdr:to>
      <xdr:col>3</xdr:col>
      <xdr:colOff>299197</xdr:colOff>
      <xdr:row>1</xdr:row>
      <xdr:rowOff>389996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342900"/>
          <a:ext cx="851647" cy="2471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1</xdr:row>
      <xdr:rowOff>156882</xdr:rowOff>
    </xdr:from>
    <xdr:to>
      <xdr:col>3</xdr:col>
      <xdr:colOff>257735</xdr:colOff>
      <xdr:row>1</xdr:row>
      <xdr:rowOff>404003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176" y="358588"/>
          <a:ext cx="851647" cy="2471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639536</xdr:colOff>
      <xdr:row>10</xdr:row>
      <xdr:rowOff>285750</xdr:rowOff>
    </xdr:from>
    <xdr:to>
      <xdr:col>5</xdr:col>
      <xdr:colOff>1962150</xdr:colOff>
      <xdr:row>14</xdr:row>
      <xdr:rowOff>114300</xdr:rowOff>
    </xdr:to>
    <xdr:sp macro="" textlink="">
      <xdr:nvSpPr>
        <xdr:cNvPr id="2" name="Rectangle arrodonit 1"/>
        <xdr:cNvSpPr/>
      </xdr:nvSpPr>
      <xdr:spPr>
        <a:xfrm>
          <a:off x="7249886" y="3590925"/>
          <a:ext cx="1322614" cy="1009650"/>
        </a:xfrm>
        <a:prstGeom prst="roundRect">
          <a:avLst/>
        </a:prstGeom>
        <a:noFill/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ctr"/>
          <a:r>
            <a:rPr lang="ca-ES" sz="1200"/>
            <a:t>En cas d'haver respot Sí a la</a:t>
          </a:r>
          <a:r>
            <a:rPr lang="ca-ES" sz="1200" baseline="0"/>
            <a:t> pregunta anterior:</a:t>
          </a:r>
          <a:endParaRPr lang="ca-ES" sz="1200"/>
        </a:p>
      </xdr:txBody>
    </xdr:sp>
    <xdr:clientData/>
  </xdr:twoCellAnchor>
  <xdr:twoCellAnchor>
    <xdr:from>
      <xdr:col>5</xdr:col>
      <xdr:colOff>136072</xdr:colOff>
      <xdr:row>9</xdr:row>
      <xdr:rowOff>274351</xdr:rowOff>
    </xdr:from>
    <xdr:to>
      <xdr:col>5</xdr:col>
      <xdr:colOff>843643</xdr:colOff>
      <xdr:row>11</xdr:row>
      <xdr:rowOff>0</xdr:rowOff>
    </xdr:to>
    <xdr:sp macro="" textlink="">
      <xdr:nvSpPr>
        <xdr:cNvPr id="6" name="Forma lliure 5"/>
        <xdr:cNvSpPr/>
      </xdr:nvSpPr>
      <xdr:spPr>
        <a:xfrm>
          <a:off x="6746422" y="2779426"/>
          <a:ext cx="707571" cy="821024"/>
        </a:xfrm>
        <a:custGeom>
          <a:avLst/>
          <a:gdLst>
            <a:gd name="connsiteX0" fmla="*/ 0 w 707571"/>
            <a:gd name="connsiteY0" fmla="*/ 133864 h 827828"/>
            <a:gd name="connsiteX1" fmla="*/ 244928 w 707571"/>
            <a:gd name="connsiteY1" fmla="*/ 52221 h 827828"/>
            <a:gd name="connsiteX2" fmla="*/ 707571 w 707571"/>
            <a:gd name="connsiteY2" fmla="*/ 827828 h 82782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07571" h="827828">
              <a:moveTo>
                <a:pt x="0" y="133864"/>
              </a:moveTo>
              <a:cubicBezTo>
                <a:pt x="63500" y="35212"/>
                <a:pt x="127000" y="-63440"/>
                <a:pt x="244928" y="52221"/>
              </a:cubicBezTo>
              <a:cubicBezTo>
                <a:pt x="362856" y="167882"/>
                <a:pt x="535213" y="497855"/>
                <a:pt x="707571" y="827828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 editAs="oneCell">
    <xdr:from>
      <xdr:col>2</xdr:col>
      <xdr:colOff>190500</xdr:colOff>
      <xdr:row>1</xdr:row>
      <xdr:rowOff>171450</xdr:rowOff>
    </xdr:from>
    <xdr:to>
      <xdr:col>3</xdr:col>
      <xdr:colOff>194422</xdr:colOff>
      <xdr:row>1</xdr:row>
      <xdr:rowOff>418571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371475"/>
          <a:ext cx="851647" cy="2471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ortada Hortala, Pere" id="{DA4304C9-34B9-429D-8C05-DD0381A508E4}" userId="S::pcortadah@gencat.cat::5e68c948-cec3-4d71-8cfe-ba772d614bd3" providerId="AD"/>
  <person displayName="Oliveras Ruiz, Eva" id="{F4A5834C-B904-474B-AF48-DBEFEFBBF38F}" userId="S::evaoliveras@gencat.cat::a2837831-37f6-40d6-a88f-6ef8eaf9d084" providerId="AD"/>
  <person displayName="Garcia Fresneda, Maria Aranzazu" id="{2D9E92D1-1F84-4C59-8B6C-642902142EB0}" userId="S::magarciafre@gencat.cat::2ba879be-c515-488c-be53-a5b0d30125b9" providerId="AD"/>
  <person displayName="Amazian Amaziane, Salma" id="{AC3384F9-60FB-4BB5-9EA0-C5776A2FEF50}" userId="S::salmaamazian@gencat.cat::0b2694e8-7b56-4285-b237-8a66b578828c" providerId="AD"/>
  <person displayName="Centellas Oller, Ramon" id="{67289459-96B2-4FAA-BA4D-6DD20D4BA060}" userId="S::ramon.centellas@gencat.cat::8906d57a-a2bc-43b1-9d66-ff8b0b432474" providerId="AD"/>
</personList>
</file>

<file path=xl/tables/table1.xml><?xml version="1.0" encoding="utf-8"?>
<table xmlns="http://schemas.openxmlformats.org/spreadsheetml/2006/main" id="1" name="Taula162" displayName="Taula162" ref="AS7:AS14" totalsRowShown="0" headerRowDxfId="30" dataDxfId="29">
  <autoFilter ref="AS7:AS14"/>
  <tableColumns count="1">
    <tableColumn id="1" name="Perfil professionals" dataDxfId="28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4" name="Taula4" displayName="Taula4" ref="O7:O9" totalsRowShown="0" headerRowDxfId="2" dataDxfId="1">
  <autoFilter ref="O7:O9"/>
  <tableColumns count="1">
    <tableColumn id="1" name="Columna1" dataDxfId="0"/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id="2" name="Taula383" displayName="Taula383" ref="AV7:AV12" totalsRowShown="0" headerRowDxfId="27" dataDxfId="26">
  <autoFilter ref="AV7:AV12"/>
  <tableColumns count="1">
    <tableColumn id="1" name="Categories laborals" dataDxfId="25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ula494" displayName="Taula494" ref="AS17:AS20" totalsRowShown="0" headerRowDxfId="24" dataDxfId="23">
  <autoFilter ref="AS17:AS20"/>
  <tableColumns count="1">
    <tableColumn id="1" name="Cofinançament" dataDxfId="22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9" name="Taula9" displayName="Taula9" ref="AX7:AX965" totalsRowShown="0" headerRowDxfId="21" dataDxfId="20">
  <autoFilter ref="AX7:AX965"/>
  <tableColumns count="1">
    <tableColumn id="1" name="Municipis" dataDxfId="19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11" name="Taula11" displayName="Taula11" ref="AS34:AS36" totalsRowShown="0" headerRowDxfId="18" dataDxfId="17">
  <autoFilter ref="AS34:AS36"/>
  <tableColumns count="1">
    <tableColumn id="1" name="País de naixement" dataDxfId="16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12" name="Taula2713" displayName="Taula2713" ref="AT34:AT289" totalsRowShown="0" headerRowDxfId="15" dataDxfId="14">
  <autoFilter ref="AT34:AT289"/>
  <tableColumns count="1">
    <tableColumn id="1" name="País de naixement" dataDxfId="13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13" name="Taula13" displayName="Taula13" ref="AV34:AV347" totalsRowShown="0" headerRowDxfId="12" dataDxfId="11" tableBorderDxfId="10">
  <autoFilter ref="AV34:AV347"/>
  <tableColumns count="1">
    <tableColumn id="1" name="Idiomes" dataDxfId="9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4" name="Taula14" displayName="Taula14" ref="AV14:AV18" totalsRowShown="0" headerRowDxfId="8" dataDxfId="7">
  <autoFilter ref="AV14:AV18"/>
  <tableColumns count="1">
    <tableColumn id="1" name="Gènere" dataDxfId="6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10" name="Municipis" displayName="Municipis" ref="AQ7:AQ117" totalsRowShown="0" headerRowDxfId="5" dataDxfId="4" dataCellStyle="Normal_Full1_1 2">
  <autoFilter ref="AQ7:AQ117"/>
  <sortState ref="AQ8:AQ117">
    <sortCondition ref="AQ8:AQ118"/>
  </sortState>
  <tableColumns count="1">
    <tableColumn id="1" name="Municipis" dataDxfId="3" dataCellStyle="Normal_Full1_1 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3-11-16T08:08:41.75" personId="{AC3384F9-60FB-4BB5-9EA0-C5776A2FEF50}" id="{53BB6DBA-471E-4FD9-8D86-B92E6AD64E48}">
    <text>Es pot demanar lloc de naixement o si es té bagatge migratori</text>
  </threadedComment>
  <threadedComment ref="D2" dT="2023-11-16T08:09:49.57" personId="{AC3384F9-60FB-4BB5-9EA0-C5776A2FEF50}" id="{2A8CE2B3-692E-4AAF-979A-E04769FA3EC2}">
    <text>Aquí s'hauria de posar sobre la taula la no valoració de les llengues en els sous (no hi ha cap complement per parlar urdu, arab, etc. Tot i que les companyes acabin fent d'intèrprets i treballant més que la resta</text>
  </threadedComment>
  <threadedComment ref="F2" dT="2023-11-16T11:48:25.82" personId="{F4A5834C-B904-474B-AF48-DBEFEFBBF38F}" id="{CCABC529-3AD6-4ABC-A08C-2C8B946CD5A1}">
    <text>Suggerim demanar hores setmanals</text>
  </threadedComment>
  <threadedComment ref="A11" dT="2023-11-16T08:10:44.78" personId="{AC3384F9-60FB-4BB5-9EA0-C5776A2FEF50}" id="{B64A5EBC-653C-40C8-A379-CA0BC5410CD9}">
    <text>Integral vol dir que s'ha fet de manera transversal, sense distingir els mòduls?</text>
  </threadedComment>
  <threadedComment ref="A11" dT="2023-11-16T11:54:21.64" personId="{2D9E92D1-1F84-4C59-8B6C-642902142EB0}" id="{82EDA4E1-2426-4C49-9FFA-70115028C8FD}" parentId="{B64A5EBC-653C-40C8-A379-CA0BC5410CD9}">
    <text>també afegiria els que no siguin tranversals, hi ha ens locals que contracten entitats per fer-los per la tarda però mantenen l'estructura dels mòduls</text>
  </threadedComment>
  <threadedComment ref="A11" dT="2023-11-16T13:11:29.13" personId="{DA4304C9-34B9-429D-8C05-DD0381A508E4}" id="{0C2F7B32-0F38-42F4-90C4-3F8E9516AF32}" parentId="{B64A5EBC-653C-40C8-A379-CA0BC5410CD9}">
    <text>Però si no els fan integrals, llavors han d'omplir cada un dels mòduls (no sé si m'explico)</text>
  </threadedComment>
  <threadedComment ref="A18" dT="2023-11-16T11:59:02.13" personId="{67289459-96B2-4FAA-BA4D-6DD20D4BA060}" id="{1AD5153B-BC6B-40E2-BFD1-8EFA3094FBCF}" done="1">
    <text>Nombre de vegades que s'ha fet ús del servei</text>
  </threadedComment>
  <threadedComment ref="A19" dT="2023-11-16T11:56:54.97" personId="{2D9E92D1-1F84-4C59-8B6C-642902142EB0}" id="{70301CD2-2C72-4065-8E72-1EF2BBBEB545}" done="1">
    <text>especificar que només els que financem. Hi ha municipis que tenen el servei finançat per elles</text>
  </threadedComment>
  <threadedComment ref="A20" dT="2023-11-16T11:54:58.39" personId="{67289459-96B2-4FAA-BA4D-6DD20D4BA060}" id="{0652E057-6711-474B-A320-B46DD67EAFBF}" done="1">
    <text>Nombre de persones usuàries</text>
  </threadedComment>
  <threadedComment ref="A20" dT="2023-11-16T13:18:09.85" personId="{DA4304C9-34B9-429D-8C05-DD0381A508E4}" id="{7984020B-0A52-4F18-985D-7E39AC9192FA}" parentId="{0652E057-6711-474B-A320-B46DD67EAFBF}">
    <text>Ok</text>
  </threadedComment>
  <threadedComment ref="A24" dT="2023-11-16T11:56:44.19" personId="{67289459-96B2-4FAA-BA4D-6DD20D4BA060}" id="{56872205-4155-4A3A-9421-D7B44B2D5603}" done="1">
    <text>Nombre de persones usuàries (a totes les files)</text>
  </threadedComment>
  <threadedComment ref="A24" dT="2023-11-16T11:59:30.02" personId="{67289459-96B2-4FAA-BA4D-6DD20D4BA060}" id="{55963DA1-1C9E-4714-888E-32A967934867}" parentId="{56872205-4155-4A3A-9421-D7B44B2D5603}">
    <text>persones usuàries</text>
  </threadedComment>
  <threadedComment ref="A26" dT="2023-11-16T11:55:57.00" personId="{67289459-96B2-4FAA-BA4D-6DD20D4BA060}" id="{876953C8-280E-47EB-ABE0-65BC0DC3E438}" done="1">
    <text>Nombre de persones usuàries (a totes les files)</text>
  </threadedComment>
  <threadedComment ref="A27" dT="2023-11-16T12:01:05.87" personId="{67289459-96B2-4FAA-BA4D-6DD20D4BA060}" id="{F3631510-7AFB-4DA4-A80C-8BF5C7FE2A21}">
    <text>...persones usuàries A QUI s'acompanya...</text>
  </threadedComment>
  <threadedComment ref="A28" dT="2023-11-16T12:01:56.41" personId="{67289459-96B2-4FAA-BA4D-6DD20D4BA060}" id="{B3C7F069-974F-4839-88D4-43118D355DEB}" done="1">
    <text xml:space="preserve">... persones usuàries A QUI s'acompanya...
</text>
  </threadedComment>
  <threadedComment ref="A31" dT="2023-11-16T08:19:37.78" personId="{AC3384F9-60FB-4BB5-9EA0-C5776A2FEF50}" id="{0EC7B32F-55AB-44FE-BA5E-D9537C133E2B}">
    <text>Aquí cal una avaluació més qualitativa. Informació de quin tipus d'incidents, qui els duu a terme i quina resposta ha donat el tècnic.</text>
  </threadedComment>
  <threadedComment ref="A82" dT="2023-11-16T14:07:10.86" personId="{67289459-96B2-4FAA-BA4D-6DD20D4BA060}" id="{1232283F-A68A-4138-BBD5-F39223B09B37}">
    <text>Posaria els 4 apartats de la pàg. 14 esborrany Acord Marc: 
-Contractació professionals protecció internacional d'àmbit jurídic? Sí / No
-Contractació professionals protecció internacional àmbit educació social o treball social? Sí / No
-Prestacions relacionades amb habitatge? Nombre famílies beneficiàries? En euros perquè paguin lloguer o en forma d'allotjament?
-Suport econòmic d'emergència: nombre d'ajuts concedits i import total.</text>
  </threadedComment>
  <threadedComment ref="A89" dT="2023-11-16T08:26:20.61" personId="{AC3384F9-60FB-4BB5-9EA0-C5776A2FEF50}" id="{665A354A-7612-4A0D-BC19-5FC4F4C6ABE5}">
    <text>Quina xarxa? l'han de crear els tècnics? l'han de conèixer? què passa si no n'hi ha?</text>
  </threadedComment>
  <threadedComment ref="A92" dT="2023-11-16T12:07:11.30" personId="{F4A5834C-B904-474B-AF48-DBEFEFBBF38F}" id="{6772960C-E9B4-4360-A306-A6BCCE5E8093}" done="1">
    <text>persones beneficiàries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B3:C15"/>
  <sheetViews>
    <sheetView showGridLines="0" showRowColHeaders="0" tabSelected="1" workbookViewId="0">
      <selection activeCell="B32" sqref="B32"/>
    </sheetView>
  </sheetViews>
  <sheetFormatPr defaultColWidth="8.7109375" defaultRowHeight="15" x14ac:dyDescent="0.25"/>
  <cols>
    <col min="1" max="1" width="8.7109375" style="1"/>
    <col min="2" max="2" width="60.28515625" style="1" customWidth="1"/>
    <col min="3" max="3" width="40.7109375" style="1" customWidth="1"/>
    <col min="4" max="4" width="32.5703125" style="1" customWidth="1"/>
    <col min="5" max="5" width="24.7109375" style="1" customWidth="1"/>
    <col min="6" max="6" width="37.5703125" style="1" customWidth="1"/>
    <col min="7" max="7" width="19.7109375" style="1" customWidth="1"/>
    <col min="8" max="9" width="16.28515625" style="1" customWidth="1"/>
    <col min="10" max="16384" width="8.7109375" style="1"/>
  </cols>
  <sheetData>
    <row r="3" spans="2:3" x14ac:dyDescent="0.25">
      <c r="C3"/>
    </row>
    <row r="4" spans="2:3" x14ac:dyDescent="0.25">
      <c r="C4" s="2"/>
    </row>
    <row r="5" spans="2:3" x14ac:dyDescent="0.25">
      <c r="C5" s="2"/>
    </row>
    <row r="7" spans="2:3" ht="21" x14ac:dyDescent="0.35">
      <c r="B7" s="94" t="s">
        <v>1841</v>
      </c>
      <c r="C7"/>
    </row>
    <row r="9" spans="2:3" x14ac:dyDescent="0.25">
      <c r="B9" s="261" t="s">
        <v>0</v>
      </c>
    </row>
    <row r="10" spans="2:3" ht="14.25" customHeight="1" x14ac:dyDescent="0.25">
      <c r="B10" s="261" t="s">
        <v>3</v>
      </c>
    </row>
    <row r="11" spans="2:3" x14ac:dyDescent="0.25">
      <c r="B11" s="261" t="s">
        <v>27</v>
      </c>
    </row>
    <row r="12" spans="2:3" x14ac:dyDescent="0.25">
      <c r="B12" s="261" t="s">
        <v>34</v>
      </c>
    </row>
    <row r="13" spans="2:3" x14ac:dyDescent="0.25">
      <c r="B13" s="261" t="s">
        <v>35</v>
      </c>
    </row>
    <row r="14" spans="2:3" x14ac:dyDescent="0.25">
      <c r="B14" s="261" t="s">
        <v>38</v>
      </c>
    </row>
    <row r="15" spans="2:3" x14ac:dyDescent="0.25">
      <c r="B15" s="261" t="s">
        <v>41</v>
      </c>
    </row>
  </sheetData>
  <hyperlinks>
    <hyperlink ref="B9" location="'A. en qüestionari'!A1" display="A. En relació als perfils professionals"/>
    <hyperlink ref="B10" location="'B. en qüestionari'!A1" display="B. En relació als Itineraris formatius del Servei de Primera Acollida"/>
    <hyperlink ref="B11" location="'C. qüestionari'!A1" display="C. En relació a la transversalització de les polítiques de suport a les migracions i contra el racisme"/>
    <hyperlink ref="B12" location="'D. qüestionari'!A1" display="D. Impuls del sentiment de pertinença col·lectiu"/>
    <hyperlink ref="B13" location="'E. qüestionari'!A1" display="E. Impuls de la vida digna i compartida"/>
    <hyperlink ref="B14" location="'F. qüestionari'!A1" display="F. En relació amb les activitats de l’àmbit de la protecció internacional"/>
    <hyperlink ref="B15" location="'G. qüestionari'!A1" display="G. En relació a les eines de planificació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AX965"/>
  <sheetViews>
    <sheetView showGridLines="0" showRowColHeaders="0" topLeftCell="C1" zoomScale="85" zoomScaleNormal="85" workbookViewId="0">
      <selection activeCell="AH14" sqref="AH14"/>
    </sheetView>
  </sheetViews>
  <sheetFormatPr defaultColWidth="8.85546875" defaultRowHeight="15" x14ac:dyDescent="0.25"/>
  <cols>
    <col min="1" max="1" width="8.85546875" style="146" hidden="1" customWidth="1"/>
    <col min="2" max="2" width="8.85546875" style="115" hidden="1" customWidth="1"/>
    <col min="3" max="3" width="7" style="146" customWidth="1"/>
    <col min="4" max="4" width="1.85546875" style="146" customWidth="1"/>
    <col min="5" max="5" width="7.140625" style="156" customWidth="1"/>
    <col min="6" max="6" width="25.28515625" style="156" customWidth="1"/>
    <col min="7" max="7" width="28.85546875" style="156" customWidth="1"/>
    <col min="8" max="8" width="30.85546875" style="156" customWidth="1"/>
    <col min="9" max="9" width="15.5703125" style="156" customWidth="1"/>
    <col min="10" max="10" width="7" style="156" hidden="1" customWidth="1"/>
    <col min="11" max="11" width="8.7109375" style="156" hidden="1" customWidth="1"/>
    <col min="12" max="12" width="24.85546875" style="156" customWidth="1"/>
    <col min="13" max="13" width="11.85546875" style="156" hidden="1" customWidth="1"/>
    <col min="14" max="14" width="8.5703125" style="156" hidden="1" customWidth="1"/>
    <col min="15" max="16" width="23.85546875" style="145" customWidth="1"/>
    <col min="17" max="17" width="21.5703125" style="145" customWidth="1"/>
    <col min="18" max="18" width="20.42578125" style="145" customWidth="1"/>
    <col min="19" max="19" width="14.85546875" style="145" customWidth="1"/>
    <col min="20" max="20" width="17.5703125" style="145" customWidth="1"/>
    <col min="21" max="21" width="14.140625" style="145" customWidth="1"/>
    <col min="22" max="22" width="14.140625" style="145" hidden="1" customWidth="1"/>
    <col min="23" max="23" width="9.140625" style="145" hidden="1" customWidth="1"/>
    <col min="24" max="25" width="10.42578125" style="145" hidden="1" customWidth="1"/>
    <col min="26" max="28" width="8.85546875" style="145" hidden="1" customWidth="1"/>
    <col min="29" max="33" width="6" style="145" hidden="1" customWidth="1"/>
    <col min="34" max="34" width="23.5703125" style="145" customWidth="1"/>
    <col min="35" max="36" width="8.5703125" style="145" hidden="1" customWidth="1"/>
    <col min="37" max="37" width="8.85546875" style="145" hidden="1" customWidth="1"/>
    <col min="38" max="38" width="2.5703125" style="146" customWidth="1"/>
    <col min="39" max="41" width="15.140625" style="146" customWidth="1"/>
    <col min="42" max="42" width="8.85546875" style="146"/>
    <col min="43" max="44" width="8.85546875" style="146" hidden="1" customWidth="1"/>
    <col min="45" max="45" width="19.5703125" style="146" hidden="1" customWidth="1"/>
    <col min="46" max="47" width="8.85546875" style="146" hidden="1" customWidth="1"/>
    <col min="48" max="48" width="13.42578125" style="146" hidden="1" customWidth="1"/>
    <col min="49" max="49" width="8.85546875" style="146" hidden="1" customWidth="1"/>
    <col min="50" max="50" width="11.7109375" style="146" hidden="1" customWidth="1"/>
    <col min="51" max="51" width="8.85546875" style="146" customWidth="1"/>
    <col min="52" max="276" width="8.85546875" style="146"/>
    <col min="277" max="277" width="83.85546875" style="146" customWidth="1"/>
    <col min="278" max="278" width="50.140625" style="146" customWidth="1"/>
    <col min="279" max="279" width="49.42578125" style="146" customWidth="1"/>
    <col min="280" max="280" width="40.85546875" style="146" customWidth="1"/>
    <col min="281" max="281" width="23.85546875" style="146" customWidth="1"/>
    <col min="282" max="532" width="8.85546875" style="146"/>
    <col min="533" max="533" width="83.85546875" style="146" customWidth="1"/>
    <col min="534" max="534" width="50.140625" style="146" customWidth="1"/>
    <col min="535" max="535" width="49.42578125" style="146" customWidth="1"/>
    <col min="536" max="536" width="40.85546875" style="146" customWidth="1"/>
    <col min="537" max="537" width="23.85546875" style="146" customWidth="1"/>
    <col min="538" max="788" width="8.85546875" style="146"/>
    <col min="789" max="789" width="83.85546875" style="146" customWidth="1"/>
    <col min="790" max="790" width="50.140625" style="146" customWidth="1"/>
    <col min="791" max="791" width="49.42578125" style="146" customWidth="1"/>
    <col min="792" max="792" width="40.85546875" style="146" customWidth="1"/>
    <col min="793" max="793" width="23.85546875" style="146" customWidth="1"/>
    <col min="794" max="1044" width="8.85546875" style="146"/>
    <col min="1045" max="1045" width="83.85546875" style="146" customWidth="1"/>
    <col min="1046" max="1046" width="50.140625" style="146" customWidth="1"/>
    <col min="1047" max="1047" width="49.42578125" style="146" customWidth="1"/>
    <col min="1048" max="1048" width="40.85546875" style="146" customWidth="1"/>
    <col min="1049" max="1049" width="23.85546875" style="146" customWidth="1"/>
    <col min="1050" max="1300" width="8.85546875" style="146"/>
    <col min="1301" max="1301" width="83.85546875" style="146" customWidth="1"/>
    <col min="1302" max="1302" width="50.140625" style="146" customWidth="1"/>
    <col min="1303" max="1303" width="49.42578125" style="146" customWidth="1"/>
    <col min="1304" max="1304" width="40.85546875" style="146" customWidth="1"/>
    <col min="1305" max="1305" width="23.85546875" style="146" customWidth="1"/>
    <col min="1306" max="1556" width="8.85546875" style="146"/>
    <col min="1557" max="1557" width="83.85546875" style="146" customWidth="1"/>
    <col min="1558" max="1558" width="50.140625" style="146" customWidth="1"/>
    <col min="1559" max="1559" width="49.42578125" style="146" customWidth="1"/>
    <col min="1560" max="1560" width="40.85546875" style="146" customWidth="1"/>
    <col min="1561" max="1561" width="23.85546875" style="146" customWidth="1"/>
    <col min="1562" max="1812" width="8.85546875" style="146"/>
    <col min="1813" max="1813" width="83.85546875" style="146" customWidth="1"/>
    <col min="1814" max="1814" width="50.140625" style="146" customWidth="1"/>
    <col min="1815" max="1815" width="49.42578125" style="146" customWidth="1"/>
    <col min="1816" max="1816" width="40.85546875" style="146" customWidth="1"/>
    <col min="1817" max="1817" width="23.85546875" style="146" customWidth="1"/>
    <col min="1818" max="2068" width="8.85546875" style="146"/>
    <col min="2069" max="2069" width="83.85546875" style="146" customWidth="1"/>
    <col min="2070" max="2070" width="50.140625" style="146" customWidth="1"/>
    <col min="2071" max="2071" width="49.42578125" style="146" customWidth="1"/>
    <col min="2072" max="2072" width="40.85546875" style="146" customWidth="1"/>
    <col min="2073" max="2073" width="23.85546875" style="146" customWidth="1"/>
    <col min="2074" max="2324" width="8.85546875" style="146"/>
    <col min="2325" max="2325" width="83.85546875" style="146" customWidth="1"/>
    <col min="2326" max="2326" width="50.140625" style="146" customWidth="1"/>
    <col min="2327" max="2327" width="49.42578125" style="146" customWidth="1"/>
    <col min="2328" max="2328" width="40.85546875" style="146" customWidth="1"/>
    <col min="2329" max="2329" width="23.85546875" style="146" customWidth="1"/>
    <col min="2330" max="2580" width="8.85546875" style="146"/>
    <col min="2581" max="2581" width="83.85546875" style="146" customWidth="1"/>
    <col min="2582" max="2582" width="50.140625" style="146" customWidth="1"/>
    <col min="2583" max="2583" width="49.42578125" style="146" customWidth="1"/>
    <col min="2584" max="2584" width="40.85546875" style="146" customWidth="1"/>
    <col min="2585" max="2585" width="23.85546875" style="146" customWidth="1"/>
    <col min="2586" max="2836" width="8.85546875" style="146"/>
    <col min="2837" max="2837" width="83.85546875" style="146" customWidth="1"/>
    <col min="2838" max="2838" width="50.140625" style="146" customWidth="1"/>
    <col min="2839" max="2839" width="49.42578125" style="146" customWidth="1"/>
    <col min="2840" max="2840" width="40.85546875" style="146" customWidth="1"/>
    <col min="2841" max="2841" width="23.85546875" style="146" customWidth="1"/>
    <col min="2842" max="3092" width="8.85546875" style="146"/>
    <col min="3093" max="3093" width="83.85546875" style="146" customWidth="1"/>
    <col min="3094" max="3094" width="50.140625" style="146" customWidth="1"/>
    <col min="3095" max="3095" width="49.42578125" style="146" customWidth="1"/>
    <col min="3096" max="3096" width="40.85546875" style="146" customWidth="1"/>
    <col min="3097" max="3097" width="23.85546875" style="146" customWidth="1"/>
    <col min="3098" max="3348" width="8.85546875" style="146"/>
    <col min="3349" max="3349" width="83.85546875" style="146" customWidth="1"/>
    <col min="3350" max="3350" width="50.140625" style="146" customWidth="1"/>
    <col min="3351" max="3351" width="49.42578125" style="146" customWidth="1"/>
    <col min="3352" max="3352" width="40.85546875" style="146" customWidth="1"/>
    <col min="3353" max="3353" width="23.85546875" style="146" customWidth="1"/>
    <col min="3354" max="3604" width="8.85546875" style="146"/>
    <col min="3605" max="3605" width="83.85546875" style="146" customWidth="1"/>
    <col min="3606" max="3606" width="50.140625" style="146" customWidth="1"/>
    <col min="3607" max="3607" width="49.42578125" style="146" customWidth="1"/>
    <col min="3608" max="3608" width="40.85546875" style="146" customWidth="1"/>
    <col min="3609" max="3609" width="23.85546875" style="146" customWidth="1"/>
    <col min="3610" max="3860" width="8.85546875" style="146"/>
    <col min="3861" max="3861" width="83.85546875" style="146" customWidth="1"/>
    <col min="3862" max="3862" width="50.140625" style="146" customWidth="1"/>
    <col min="3863" max="3863" width="49.42578125" style="146" customWidth="1"/>
    <col min="3864" max="3864" width="40.85546875" style="146" customWidth="1"/>
    <col min="3865" max="3865" width="23.85546875" style="146" customWidth="1"/>
    <col min="3866" max="4116" width="8.85546875" style="146"/>
    <col min="4117" max="4117" width="83.85546875" style="146" customWidth="1"/>
    <col min="4118" max="4118" width="50.140625" style="146" customWidth="1"/>
    <col min="4119" max="4119" width="49.42578125" style="146" customWidth="1"/>
    <col min="4120" max="4120" width="40.85546875" style="146" customWidth="1"/>
    <col min="4121" max="4121" width="23.85546875" style="146" customWidth="1"/>
    <col min="4122" max="4372" width="8.85546875" style="146"/>
    <col min="4373" max="4373" width="83.85546875" style="146" customWidth="1"/>
    <col min="4374" max="4374" width="50.140625" style="146" customWidth="1"/>
    <col min="4375" max="4375" width="49.42578125" style="146" customWidth="1"/>
    <col min="4376" max="4376" width="40.85546875" style="146" customWidth="1"/>
    <col min="4377" max="4377" width="23.85546875" style="146" customWidth="1"/>
    <col min="4378" max="4628" width="8.85546875" style="146"/>
    <col min="4629" max="4629" width="83.85546875" style="146" customWidth="1"/>
    <col min="4630" max="4630" width="50.140625" style="146" customWidth="1"/>
    <col min="4631" max="4631" width="49.42578125" style="146" customWidth="1"/>
    <col min="4632" max="4632" width="40.85546875" style="146" customWidth="1"/>
    <col min="4633" max="4633" width="23.85546875" style="146" customWidth="1"/>
    <col min="4634" max="4884" width="8.85546875" style="146"/>
    <col min="4885" max="4885" width="83.85546875" style="146" customWidth="1"/>
    <col min="4886" max="4886" width="50.140625" style="146" customWidth="1"/>
    <col min="4887" max="4887" width="49.42578125" style="146" customWidth="1"/>
    <col min="4888" max="4888" width="40.85546875" style="146" customWidth="1"/>
    <col min="4889" max="4889" width="23.85546875" style="146" customWidth="1"/>
    <col min="4890" max="5140" width="8.85546875" style="146"/>
    <col min="5141" max="5141" width="83.85546875" style="146" customWidth="1"/>
    <col min="5142" max="5142" width="50.140625" style="146" customWidth="1"/>
    <col min="5143" max="5143" width="49.42578125" style="146" customWidth="1"/>
    <col min="5144" max="5144" width="40.85546875" style="146" customWidth="1"/>
    <col min="5145" max="5145" width="23.85546875" style="146" customWidth="1"/>
    <col min="5146" max="5396" width="8.85546875" style="146"/>
    <col min="5397" max="5397" width="83.85546875" style="146" customWidth="1"/>
    <col min="5398" max="5398" width="50.140625" style="146" customWidth="1"/>
    <col min="5399" max="5399" width="49.42578125" style="146" customWidth="1"/>
    <col min="5400" max="5400" width="40.85546875" style="146" customWidth="1"/>
    <col min="5401" max="5401" width="23.85546875" style="146" customWidth="1"/>
    <col min="5402" max="5652" width="8.85546875" style="146"/>
    <col min="5653" max="5653" width="83.85546875" style="146" customWidth="1"/>
    <col min="5654" max="5654" width="50.140625" style="146" customWidth="1"/>
    <col min="5655" max="5655" width="49.42578125" style="146" customWidth="1"/>
    <col min="5656" max="5656" width="40.85546875" style="146" customWidth="1"/>
    <col min="5657" max="5657" width="23.85546875" style="146" customWidth="1"/>
    <col min="5658" max="5908" width="8.85546875" style="146"/>
    <col min="5909" max="5909" width="83.85546875" style="146" customWidth="1"/>
    <col min="5910" max="5910" width="50.140625" style="146" customWidth="1"/>
    <col min="5911" max="5911" width="49.42578125" style="146" customWidth="1"/>
    <col min="5912" max="5912" width="40.85546875" style="146" customWidth="1"/>
    <col min="5913" max="5913" width="23.85546875" style="146" customWidth="1"/>
    <col min="5914" max="6164" width="8.85546875" style="146"/>
    <col min="6165" max="6165" width="83.85546875" style="146" customWidth="1"/>
    <col min="6166" max="6166" width="50.140625" style="146" customWidth="1"/>
    <col min="6167" max="6167" width="49.42578125" style="146" customWidth="1"/>
    <col min="6168" max="6168" width="40.85546875" style="146" customWidth="1"/>
    <col min="6169" max="6169" width="23.85546875" style="146" customWidth="1"/>
    <col min="6170" max="6420" width="8.85546875" style="146"/>
    <col min="6421" max="6421" width="83.85546875" style="146" customWidth="1"/>
    <col min="6422" max="6422" width="50.140625" style="146" customWidth="1"/>
    <col min="6423" max="6423" width="49.42578125" style="146" customWidth="1"/>
    <col min="6424" max="6424" width="40.85546875" style="146" customWidth="1"/>
    <col min="6425" max="6425" width="23.85546875" style="146" customWidth="1"/>
    <col min="6426" max="6676" width="8.85546875" style="146"/>
    <col min="6677" max="6677" width="83.85546875" style="146" customWidth="1"/>
    <col min="6678" max="6678" width="50.140625" style="146" customWidth="1"/>
    <col min="6679" max="6679" width="49.42578125" style="146" customWidth="1"/>
    <col min="6680" max="6680" width="40.85546875" style="146" customWidth="1"/>
    <col min="6681" max="6681" width="23.85546875" style="146" customWidth="1"/>
    <col min="6682" max="6932" width="8.85546875" style="146"/>
    <col min="6933" max="6933" width="83.85546875" style="146" customWidth="1"/>
    <col min="6934" max="6934" width="50.140625" style="146" customWidth="1"/>
    <col min="6935" max="6935" width="49.42578125" style="146" customWidth="1"/>
    <col min="6936" max="6936" width="40.85546875" style="146" customWidth="1"/>
    <col min="6937" max="6937" width="23.85546875" style="146" customWidth="1"/>
    <col min="6938" max="7188" width="8.85546875" style="146"/>
    <col min="7189" max="7189" width="83.85546875" style="146" customWidth="1"/>
    <col min="7190" max="7190" width="50.140625" style="146" customWidth="1"/>
    <col min="7191" max="7191" width="49.42578125" style="146" customWidth="1"/>
    <col min="7192" max="7192" width="40.85546875" style="146" customWidth="1"/>
    <col min="7193" max="7193" width="23.85546875" style="146" customWidth="1"/>
    <col min="7194" max="7444" width="8.85546875" style="146"/>
    <col min="7445" max="7445" width="83.85546875" style="146" customWidth="1"/>
    <col min="7446" max="7446" width="50.140625" style="146" customWidth="1"/>
    <col min="7447" max="7447" width="49.42578125" style="146" customWidth="1"/>
    <col min="7448" max="7448" width="40.85546875" style="146" customWidth="1"/>
    <col min="7449" max="7449" width="23.85546875" style="146" customWidth="1"/>
    <col min="7450" max="7700" width="8.85546875" style="146"/>
    <col min="7701" max="7701" width="83.85546875" style="146" customWidth="1"/>
    <col min="7702" max="7702" width="50.140625" style="146" customWidth="1"/>
    <col min="7703" max="7703" width="49.42578125" style="146" customWidth="1"/>
    <col min="7704" max="7704" width="40.85546875" style="146" customWidth="1"/>
    <col min="7705" max="7705" width="23.85546875" style="146" customWidth="1"/>
    <col min="7706" max="7956" width="8.85546875" style="146"/>
    <col min="7957" max="7957" width="83.85546875" style="146" customWidth="1"/>
    <col min="7958" max="7958" width="50.140625" style="146" customWidth="1"/>
    <col min="7959" max="7959" width="49.42578125" style="146" customWidth="1"/>
    <col min="7960" max="7960" width="40.85546875" style="146" customWidth="1"/>
    <col min="7961" max="7961" width="23.85546875" style="146" customWidth="1"/>
    <col min="7962" max="8212" width="8.85546875" style="146"/>
    <col min="8213" max="8213" width="83.85546875" style="146" customWidth="1"/>
    <col min="8214" max="8214" width="50.140625" style="146" customWidth="1"/>
    <col min="8215" max="8215" width="49.42578125" style="146" customWidth="1"/>
    <col min="8216" max="8216" width="40.85546875" style="146" customWidth="1"/>
    <col min="8217" max="8217" width="23.85546875" style="146" customWidth="1"/>
    <col min="8218" max="8468" width="8.85546875" style="146"/>
    <col min="8469" max="8469" width="83.85546875" style="146" customWidth="1"/>
    <col min="8470" max="8470" width="50.140625" style="146" customWidth="1"/>
    <col min="8471" max="8471" width="49.42578125" style="146" customWidth="1"/>
    <col min="8472" max="8472" width="40.85546875" style="146" customWidth="1"/>
    <col min="8473" max="8473" width="23.85546875" style="146" customWidth="1"/>
    <col min="8474" max="8724" width="8.85546875" style="146"/>
    <col min="8725" max="8725" width="83.85546875" style="146" customWidth="1"/>
    <col min="8726" max="8726" width="50.140625" style="146" customWidth="1"/>
    <col min="8727" max="8727" width="49.42578125" style="146" customWidth="1"/>
    <col min="8728" max="8728" width="40.85546875" style="146" customWidth="1"/>
    <col min="8729" max="8729" width="23.85546875" style="146" customWidth="1"/>
    <col min="8730" max="8980" width="8.85546875" style="146"/>
    <col min="8981" max="8981" width="83.85546875" style="146" customWidth="1"/>
    <col min="8982" max="8982" width="50.140625" style="146" customWidth="1"/>
    <col min="8983" max="8983" width="49.42578125" style="146" customWidth="1"/>
    <col min="8984" max="8984" width="40.85546875" style="146" customWidth="1"/>
    <col min="8985" max="8985" width="23.85546875" style="146" customWidth="1"/>
    <col min="8986" max="9236" width="8.85546875" style="146"/>
    <col min="9237" max="9237" width="83.85546875" style="146" customWidth="1"/>
    <col min="9238" max="9238" width="50.140625" style="146" customWidth="1"/>
    <col min="9239" max="9239" width="49.42578125" style="146" customWidth="1"/>
    <col min="9240" max="9240" width="40.85546875" style="146" customWidth="1"/>
    <col min="9241" max="9241" width="23.85546875" style="146" customWidth="1"/>
    <col min="9242" max="9492" width="8.85546875" style="146"/>
    <col min="9493" max="9493" width="83.85546875" style="146" customWidth="1"/>
    <col min="9494" max="9494" width="50.140625" style="146" customWidth="1"/>
    <col min="9495" max="9495" width="49.42578125" style="146" customWidth="1"/>
    <col min="9496" max="9496" width="40.85546875" style="146" customWidth="1"/>
    <col min="9497" max="9497" width="23.85546875" style="146" customWidth="1"/>
    <col min="9498" max="9748" width="8.85546875" style="146"/>
    <col min="9749" max="9749" width="83.85546875" style="146" customWidth="1"/>
    <col min="9750" max="9750" width="50.140625" style="146" customWidth="1"/>
    <col min="9751" max="9751" width="49.42578125" style="146" customWidth="1"/>
    <col min="9752" max="9752" width="40.85546875" style="146" customWidth="1"/>
    <col min="9753" max="9753" width="23.85546875" style="146" customWidth="1"/>
    <col min="9754" max="10004" width="8.85546875" style="146"/>
    <col min="10005" max="10005" width="83.85546875" style="146" customWidth="1"/>
    <col min="10006" max="10006" width="50.140625" style="146" customWidth="1"/>
    <col min="10007" max="10007" width="49.42578125" style="146" customWidth="1"/>
    <col min="10008" max="10008" width="40.85546875" style="146" customWidth="1"/>
    <col min="10009" max="10009" width="23.85546875" style="146" customWidth="1"/>
    <col min="10010" max="10260" width="8.85546875" style="146"/>
    <col min="10261" max="10261" width="83.85546875" style="146" customWidth="1"/>
    <col min="10262" max="10262" width="50.140625" style="146" customWidth="1"/>
    <col min="10263" max="10263" width="49.42578125" style="146" customWidth="1"/>
    <col min="10264" max="10264" width="40.85546875" style="146" customWidth="1"/>
    <col min="10265" max="10265" width="23.85546875" style="146" customWidth="1"/>
    <col min="10266" max="10516" width="8.85546875" style="146"/>
    <col min="10517" max="10517" width="83.85546875" style="146" customWidth="1"/>
    <col min="10518" max="10518" width="50.140625" style="146" customWidth="1"/>
    <col min="10519" max="10519" width="49.42578125" style="146" customWidth="1"/>
    <col min="10520" max="10520" width="40.85546875" style="146" customWidth="1"/>
    <col min="10521" max="10521" width="23.85546875" style="146" customWidth="1"/>
    <col min="10522" max="10772" width="8.85546875" style="146"/>
    <col min="10773" max="10773" width="83.85546875" style="146" customWidth="1"/>
    <col min="10774" max="10774" width="50.140625" style="146" customWidth="1"/>
    <col min="10775" max="10775" width="49.42578125" style="146" customWidth="1"/>
    <col min="10776" max="10776" width="40.85546875" style="146" customWidth="1"/>
    <col min="10777" max="10777" width="23.85546875" style="146" customWidth="1"/>
    <col min="10778" max="11028" width="8.85546875" style="146"/>
    <col min="11029" max="11029" width="83.85546875" style="146" customWidth="1"/>
    <col min="11030" max="11030" width="50.140625" style="146" customWidth="1"/>
    <col min="11031" max="11031" width="49.42578125" style="146" customWidth="1"/>
    <col min="11032" max="11032" width="40.85546875" style="146" customWidth="1"/>
    <col min="11033" max="11033" width="23.85546875" style="146" customWidth="1"/>
    <col min="11034" max="11284" width="8.85546875" style="146"/>
    <col min="11285" max="11285" width="83.85546875" style="146" customWidth="1"/>
    <col min="11286" max="11286" width="50.140625" style="146" customWidth="1"/>
    <col min="11287" max="11287" width="49.42578125" style="146" customWidth="1"/>
    <col min="11288" max="11288" width="40.85546875" style="146" customWidth="1"/>
    <col min="11289" max="11289" width="23.85546875" style="146" customWidth="1"/>
    <col min="11290" max="11540" width="8.85546875" style="146"/>
    <col min="11541" max="11541" width="83.85546875" style="146" customWidth="1"/>
    <col min="11542" max="11542" width="50.140625" style="146" customWidth="1"/>
    <col min="11543" max="11543" width="49.42578125" style="146" customWidth="1"/>
    <col min="11544" max="11544" width="40.85546875" style="146" customWidth="1"/>
    <col min="11545" max="11545" width="23.85546875" style="146" customWidth="1"/>
    <col min="11546" max="11796" width="8.85546875" style="146"/>
    <col min="11797" max="11797" width="83.85546875" style="146" customWidth="1"/>
    <col min="11798" max="11798" width="50.140625" style="146" customWidth="1"/>
    <col min="11799" max="11799" width="49.42578125" style="146" customWidth="1"/>
    <col min="11800" max="11800" width="40.85546875" style="146" customWidth="1"/>
    <col min="11801" max="11801" width="23.85546875" style="146" customWidth="1"/>
    <col min="11802" max="12052" width="8.85546875" style="146"/>
    <col min="12053" max="12053" width="83.85546875" style="146" customWidth="1"/>
    <col min="12054" max="12054" width="50.140625" style="146" customWidth="1"/>
    <col min="12055" max="12055" width="49.42578125" style="146" customWidth="1"/>
    <col min="12056" max="12056" width="40.85546875" style="146" customWidth="1"/>
    <col min="12057" max="12057" width="23.85546875" style="146" customWidth="1"/>
    <col min="12058" max="12308" width="8.85546875" style="146"/>
    <col min="12309" max="12309" width="83.85546875" style="146" customWidth="1"/>
    <col min="12310" max="12310" width="50.140625" style="146" customWidth="1"/>
    <col min="12311" max="12311" width="49.42578125" style="146" customWidth="1"/>
    <col min="12312" max="12312" width="40.85546875" style="146" customWidth="1"/>
    <col min="12313" max="12313" width="23.85546875" style="146" customWidth="1"/>
    <col min="12314" max="12564" width="8.85546875" style="146"/>
    <col min="12565" max="12565" width="83.85546875" style="146" customWidth="1"/>
    <col min="12566" max="12566" width="50.140625" style="146" customWidth="1"/>
    <col min="12567" max="12567" width="49.42578125" style="146" customWidth="1"/>
    <col min="12568" max="12568" width="40.85546875" style="146" customWidth="1"/>
    <col min="12569" max="12569" width="23.85546875" style="146" customWidth="1"/>
    <col min="12570" max="12820" width="8.85546875" style="146"/>
    <col min="12821" max="12821" width="83.85546875" style="146" customWidth="1"/>
    <col min="12822" max="12822" width="50.140625" style="146" customWidth="1"/>
    <col min="12823" max="12823" width="49.42578125" style="146" customWidth="1"/>
    <col min="12824" max="12824" width="40.85546875" style="146" customWidth="1"/>
    <col min="12825" max="12825" width="23.85546875" style="146" customWidth="1"/>
    <col min="12826" max="13076" width="8.85546875" style="146"/>
    <col min="13077" max="13077" width="83.85546875" style="146" customWidth="1"/>
    <col min="13078" max="13078" width="50.140625" style="146" customWidth="1"/>
    <col min="13079" max="13079" width="49.42578125" style="146" customWidth="1"/>
    <col min="13080" max="13080" width="40.85546875" style="146" customWidth="1"/>
    <col min="13081" max="13081" width="23.85546875" style="146" customWidth="1"/>
    <col min="13082" max="13332" width="8.85546875" style="146"/>
    <col min="13333" max="13333" width="83.85546875" style="146" customWidth="1"/>
    <col min="13334" max="13334" width="50.140625" style="146" customWidth="1"/>
    <col min="13335" max="13335" width="49.42578125" style="146" customWidth="1"/>
    <col min="13336" max="13336" width="40.85546875" style="146" customWidth="1"/>
    <col min="13337" max="13337" width="23.85546875" style="146" customWidth="1"/>
    <col min="13338" max="13588" width="8.85546875" style="146"/>
    <col min="13589" max="13589" width="83.85546875" style="146" customWidth="1"/>
    <col min="13590" max="13590" width="50.140625" style="146" customWidth="1"/>
    <col min="13591" max="13591" width="49.42578125" style="146" customWidth="1"/>
    <col min="13592" max="13592" width="40.85546875" style="146" customWidth="1"/>
    <col min="13593" max="13593" width="23.85546875" style="146" customWidth="1"/>
    <col min="13594" max="13844" width="8.85546875" style="146"/>
    <col min="13845" max="13845" width="83.85546875" style="146" customWidth="1"/>
    <col min="13846" max="13846" width="50.140625" style="146" customWidth="1"/>
    <col min="13847" max="13847" width="49.42578125" style="146" customWidth="1"/>
    <col min="13848" max="13848" width="40.85546875" style="146" customWidth="1"/>
    <col min="13849" max="13849" width="23.85546875" style="146" customWidth="1"/>
    <col min="13850" max="14100" width="8.85546875" style="146"/>
    <col min="14101" max="14101" width="83.85546875" style="146" customWidth="1"/>
    <col min="14102" max="14102" width="50.140625" style="146" customWidth="1"/>
    <col min="14103" max="14103" width="49.42578125" style="146" customWidth="1"/>
    <col min="14104" max="14104" width="40.85546875" style="146" customWidth="1"/>
    <col min="14105" max="14105" width="23.85546875" style="146" customWidth="1"/>
    <col min="14106" max="14356" width="8.85546875" style="146"/>
    <col min="14357" max="14357" width="83.85546875" style="146" customWidth="1"/>
    <col min="14358" max="14358" width="50.140625" style="146" customWidth="1"/>
    <col min="14359" max="14359" width="49.42578125" style="146" customWidth="1"/>
    <col min="14360" max="14360" width="40.85546875" style="146" customWidth="1"/>
    <col min="14361" max="14361" width="23.85546875" style="146" customWidth="1"/>
    <col min="14362" max="14612" width="8.85546875" style="146"/>
    <col min="14613" max="14613" width="83.85546875" style="146" customWidth="1"/>
    <col min="14614" max="14614" width="50.140625" style="146" customWidth="1"/>
    <col min="14615" max="14615" width="49.42578125" style="146" customWidth="1"/>
    <col min="14616" max="14616" width="40.85546875" style="146" customWidth="1"/>
    <col min="14617" max="14617" width="23.85546875" style="146" customWidth="1"/>
    <col min="14618" max="14868" width="8.85546875" style="146"/>
    <col min="14869" max="14869" width="83.85546875" style="146" customWidth="1"/>
    <col min="14870" max="14870" width="50.140625" style="146" customWidth="1"/>
    <col min="14871" max="14871" width="49.42578125" style="146" customWidth="1"/>
    <col min="14872" max="14872" width="40.85546875" style="146" customWidth="1"/>
    <col min="14873" max="14873" width="23.85546875" style="146" customWidth="1"/>
    <col min="14874" max="15124" width="8.85546875" style="146"/>
    <col min="15125" max="15125" width="83.85546875" style="146" customWidth="1"/>
    <col min="15126" max="15126" width="50.140625" style="146" customWidth="1"/>
    <col min="15127" max="15127" width="49.42578125" style="146" customWidth="1"/>
    <col min="15128" max="15128" width="40.85546875" style="146" customWidth="1"/>
    <col min="15129" max="15129" width="23.85546875" style="146" customWidth="1"/>
    <col min="15130" max="15380" width="8.85546875" style="146"/>
    <col min="15381" max="15381" width="83.85546875" style="146" customWidth="1"/>
    <col min="15382" max="15382" width="50.140625" style="146" customWidth="1"/>
    <col min="15383" max="15383" width="49.42578125" style="146" customWidth="1"/>
    <col min="15384" max="15384" width="40.85546875" style="146" customWidth="1"/>
    <col min="15385" max="15385" width="23.85546875" style="146" customWidth="1"/>
    <col min="15386" max="15636" width="8.85546875" style="146"/>
    <col min="15637" max="15637" width="83.85546875" style="146" customWidth="1"/>
    <col min="15638" max="15638" width="50.140625" style="146" customWidth="1"/>
    <col min="15639" max="15639" width="49.42578125" style="146" customWidth="1"/>
    <col min="15640" max="15640" width="40.85546875" style="146" customWidth="1"/>
    <col min="15641" max="15641" width="23.85546875" style="146" customWidth="1"/>
    <col min="15642" max="15892" width="8.85546875" style="146"/>
    <col min="15893" max="15893" width="83.85546875" style="146" customWidth="1"/>
    <col min="15894" max="15894" width="50.140625" style="146" customWidth="1"/>
    <col min="15895" max="15895" width="49.42578125" style="146" customWidth="1"/>
    <col min="15896" max="15896" width="40.85546875" style="146" customWidth="1"/>
    <col min="15897" max="15897" width="23.85546875" style="146" customWidth="1"/>
    <col min="15898" max="16148" width="8.85546875" style="146"/>
    <col min="16149" max="16149" width="83.85546875" style="146" customWidth="1"/>
    <col min="16150" max="16150" width="50.140625" style="146" customWidth="1"/>
    <col min="16151" max="16151" width="49.42578125" style="146" customWidth="1"/>
    <col min="16152" max="16152" width="40.85546875" style="146" customWidth="1"/>
    <col min="16153" max="16153" width="23.85546875" style="146" customWidth="1"/>
    <col min="16154" max="16384" width="8.85546875" style="146"/>
  </cols>
  <sheetData>
    <row r="1" spans="2:50" ht="7.5" customHeight="1" x14ac:dyDescent="0.25">
      <c r="C1" s="142"/>
      <c r="D1" s="142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44"/>
      <c r="Q1" s="144"/>
      <c r="R1" s="144"/>
      <c r="S1" s="14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</row>
    <row r="2" spans="2:50" ht="7.5" customHeight="1" thickBot="1" x14ac:dyDescent="0.3">
      <c r="C2" s="115"/>
      <c r="D2" s="115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</row>
    <row r="3" spans="2:50" ht="47.25" customHeight="1" x14ac:dyDescent="0.2">
      <c r="C3" s="115"/>
      <c r="D3" s="199" t="s">
        <v>328</v>
      </c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8" t="s">
        <v>327</v>
      </c>
      <c r="AI3" s="148"/>
      <c r="AJ3" s="148"/>
      <c r="AK3" s="148"/>
      <c r="AL3" s="104"/>
    </row>
    <row r="4" spans="2:50" s="151" customFormat="1" ht="12.75" customHeight="1" x14ac:dyDescent="0.2">
      <c r="B4" s="107"/>
      <c r="C4" s="107"/>
      <c r="D4" s="105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P4" s="107"/>
      <c r="Q4" s="107"/>
      <c r="R4" s="107"/>
      <c r="S4" s="107"/>
      <c r="T4" s="107"/>
      <c r="U4" s="149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50"/>
    </row>
    <row r="5" spans="2:50" s="151" customFormat="1" ht="23.25" customHeight="1" x14ac:dyDescent="0.2">
      <c r="B5" s="107"/>
      <c r="C5" s="107"/>
      <c r="D5" s="105"/>
      <c r="E5" s="109"/>
      <c r="F5" s="109"/>
      <c r="G5" s="109"/>
      <c r="H5" s="110"/>
      <c r="I5" s="110"/>
      <c r="J5" s="110"/>
      <c r="K5" s="110"/>
      <c r="L5" s="110" t="s">
        <v>1280</v>
      </c>
      <c r="M5" s="110"/>
      <c r="N5" s="110"/>
      <c r="O5" s="201"/>
      <c r="P5" s="202"/>
      <c r="Q5" s="202"/>
      <c r="R5" s="202"/>
      <c r="S5" s="203"/>
      <c r="T5" s="111"/>
      <c r="U5" s="149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52"/>
      <c r="AJ5" s="152"/>
      <c r="AK5" s="114"/>
      <c r="AL5" s="150"/>
      <c r="AM5" s="153"/>
    </row>
    <row r="6" spans="2:50" x14ac:dyDescent="0.25">
      <c r="C6" s="115"/>
      <c r="D6" s="112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  <c r="P6" s="114"/>
      <c r="Q6" s="114"/>
      <c r="R6" s="114"/>
      <c r="S6" s="114"/>
      <c r="T6" s="114"/>
      <c r="U6" s="149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I6" s="114"/>
      <c r="AJ6" s="114"/>
      <c r="AK6" s="114"/>
      <c r="AL6" s="154"/>
    </row>
    <row r="7" spans="2:50" ht="42" customHeight="1" x14ac:dyDescent="0.25">
      <c r="C7" s="115"/>
      <c r="D7" s="112"/>
      <c r="E7" s="106"/>
      <c r="F7" s="106"/>
      <c r="G7" s="196" t="s">
        <v>1878</v>
      </c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11"/>
      <c r="AJ7" s="111"/>
      <c r="AK7" s="111"/>
      <c r="AL7" s="154"/>
      <c r="AM7" s="155"/>
      <c r="AQ7" s="146" t="s">
        <v>1278</v>
      </c>
      <c r="AS7" s="101" t="s">
        <v>50</v>
      </c>
      <c r="AV7" s="101" t="s">
        <v>306</v>
      </c>
      <c r="AX7" s="146" t="s">
        <v>1278</v>
      </c>
    </row>
    <row r="8" spans="2:50" ht="35.25" customHeight="1" x14ac:dyDescent="0.25">
      <c r="C8" s="115"/>
      <c r="D8" s="112"/>
      <c r="AI8" s="157"/>
      <c r="AJ8" s="157"/>
      <c r="AK8" s="157"/>
      <c r="AL8" s="154"/>
      <c r="AQ8" s="158" t="s">
        <v>382</v>
      </c>
      <c r="AS8" s="101" t="s">
        <v>49</v>
      </c>
      <c r="AV8" s="101" t="s">
        <v>307</v>
      </c>
      <c r="AX8" s="159" t="s">
        <v>331</v>
      </c>
    </row>
    <row r="9" spans="2:50" ht="24.75" customHeight="1" x14ac:dyDescent="0.25">
      <c r="C9" s="115"/>
      <c r="D9" s="112"/>
      <c r="E9" s="204" t="s">
        <v>326</v>
      </c>
      <c r="F9" s="197" t="s">
        <v>1879</v>
      </c>
      <c r="G9" s="197" t="s">
        <v>1598</v>
      </c>
      <c r="H9" s="197" t="s">
        <v>1880</v>
      </c>
      <c r="I9" s="197" t="s">
        <v>1881</v>
      </c>
      <c r="J9" s="117"/>
      <c r="K9" s="117"/>
      <c r="L9" s="197" t="s">
        <v>1882</v>
      </c>
      <c r="M9" s="117"/>
      <c r="N9" s="117"/>
      <c r="O9" s="197" t="s">
        <v>1883</v>
      </c>
      <c r="P9" s="206" t="s">
        <v>1857</v>
      </c>
      <c r="Q9" s="206"/>
      <c r="R9" s="206"/>
      <c r="S9" s="197" t="s">
        <v>1885</v>
      </c>
      <c r="T9" s="197" t="s">
        <v>1596</v>
      </c>
      <c r="U9" s="197" t="s">
        <v>1615</v>
      </c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94" t="s">
        <v>1877</v>
      </c>
      <c r="AI9" s="118"/>
      <c r="AJ9" s="118"/>
      <c r="AK9" s="118"/>
      <c r="AL9" s="154"/>
      <c r="AQ9" s="158" t="s">
        <v>1643</v>
      </c>
      <c r="AS9" s="101" t="s">
        <v>45</v>
      </c>
      <c r="AV9" s="101" t="s">
        <v>308</v>
      </c>
      <c r="AX9" s="159" t="s">
        <v>332</v>
      </c>
    </row>
    <row r="10" spans="2:50" s="162" customFormat="1" ht="40.5" customHeight="1" x14ac:dyDescent="0.25">
      <c r="B10" s="160"/>
      <c r="C10" s="160"/>
      <c r="D10" s="119"/>
      <c r="E10" s="205"/>
      <c r="F10" s="198"/>
      <c r="G10" s="198"/>
      <c r="H10" s="198"/>
      <c r="I10" s="198"/>
      <c r="J10" s="182" t="s">
        <v>1604</v>
      </c>
      <c r="K10" s="182" t="s">
        <v>1607</v>
      </c>
      <c r="L10" s="198"/>
      <c r="M10" s="182" t="s">
        <v>1608</v>
      </c>
      <c r="N10" s="182" t="s">
        <v>1609</v>
      </c>
      <c r="O10" s="198"/>
      <c r="P10" s="161" t="s">
        <v>1884</v>
      </c>
      <c r="Q10" s="161" t="s">
        <v>1858</v>
      </c>
      <c r="R10" s="161" t="s">
        <v>1859</v>
      </c>
      <c r="S10" s="198"/>
      <c r="T10" s="198"/>
      <c r="U10" s="198"/>
      <c r="V10" s="182" t="s">
        <v>1606</v>
      </c>
      <c r="W10" s="182" t="s">
        <v>1597</v>
      </c>
      <c r="X10" s="182" t="s">
        <v>1605</v>
      </c>
      <c r="Y10" s="182" t="s">
        <v>1610</v>
      </c>
      <c r="Z10" s="182" t="s">
        <v>1611</v>
      </c>
      <c r="AA10" s="182" t="s">
        <v>1612</v>
      </c>
      <c r="AB10" s="182" t="s">
        <v>1613</v>
      </c>
      <c r="AC10" s="182" t="s">
        <v>1618</v>
      </c>
      <c r="AD10" s="182" t="s">
        <v>1619</v>
      </c>
      <c r="AE10" s="182" t="s">
        <v>1620</v>
      </c>
      <c r="AF10" s="182" t="s">
        <v>1621</v>
      </c>
      <c r="AG10" s="182" t="s">
        <v>324</v>
      </c>
      <c r="AH10" s="195"/>
      <c r="AI10" s="182" t="s">
        <v>1616</v>
      </c>
      <c r="AJ10" s="182" t="s">
        <v>1617</v>
      </c>
      <c r="AK10" s="182" t="s">
        <v>1614</v>
      </c>
      <c r="AL10" s="108"/>
      <c r="AQ10" s="158" t="s">
        <v>1644</v>
      </c>
      <c r="AS10" s="101" t="s">
        <v>46</v>
      </c>
      <c r="AV10" s="101" t="s">
        <v>309</v>
      </c>
      <c r="AX10" s="159" t="s">
        <v>333</v>
      </c>
    </row>
    <row r="11" spans="2:50" s="165" customFormat="1" ht="30" customHeight="1" x14ac:dyDescent="0.35">
      <c r="B11" s="163"/>
      <c r="C11" s="163"/>
      <c r="D11" s="121"/>
      <c r="E11" s="125">
        <v>1</v>
      </c>
      <c r="F11" s="126"/>
      <c r="G11" s="126"/>
      <c r="H11" s="126"/>
      <c r="I11" s="164"/>
      <c r="J11" s="183">
        <f t="shared" ref="J11:J19" si="0">IF(I11="Dona",1,0)</f>
        <v>0</v>
      </c>
      <c r="K11" s="183">
        <f t="shared" ref="K11:K19" si="1">IF(I11="No binari",1,0)</f>
        <v>0</v>
      </c>
      <c r="L11" s="164"/>
      <c r="M11" s="183">
        <f t="shared" ref="M11:M30" si="2">IF(L11="Comunitari",V11,0)</f>
        <v>0</v>
      </c>
      <c r="N11" s="183">
        <f>IF(L11="Extracomunitari",V11,0)</f>
        <v>0</v>
      </c>
      <c r="O11" s="27"/>
      <c r="P11" s="97"/>
      <c r="Q11" s="97"/>
      <c r="R11" s="97"/>
      <c r="S11" s="28"/>
      <c r="T11" s="28"/>
      <c r="U11" s="28"/>
      <c r="V11" s="183">
        <f>T11/12*U11/100</f>
        <v>0</v>
      </c>
      <c r="W11" s="183">
        <f t="shared" ref="W11:W30" si="3">IF(F11="Juristes",V11,0)</f>
        <v>0</v>
      </c>
      <c r="X11" s="183">
        <f t="shared" ref="X11:X30" si="4">IF(F11="Tècnic/a Acollida",V11,0)</f>
        <v>0</v>
      </c>
      <c r="Y11" s="183">
        <f t="shared" ref="Y11:Y30" si="5">IF(F11="Tècnic/a de polítiques migratòries i antiracisme",V11,0)</f>
        <v>0</v>
      </c>
      <c r="Z11" s="183">
        <f t="shared" ref="Z11:Z30" si="6">IF(F11="Adminitratius/ves",V11,0)</f>
        <v>0</v>
      </c>
      <c r="AA11" s="183">
        <f t="shared" ref="AA11:AA30" si="7">IF(F11="Mediadors/es - Traductors/es",V11,0)</f>
        <v>0</v>
      </c>
      <c r="AB11" s="183">
        <f t="shared" ref="AB11:AB30" si="8">IF(F11="Altres",V11,0)</f>
        <v>0</v>
      </c>
      <c r="AC11" s="183">
        <f t="shared" ref="AC11:AC19" si="9">IF(S11="A1",V11,0)</f>
        <v>0</v>
      </c>
      <c r="AD11" s="183">
        <f t="shared" ref="AD11:AD19" si="10">IF(S11="A2",V11,0)</f>
        <v>0</v>
      </c>
      <c r="AE11" s="183">
        <f t="shared" ref="AE11:AE19" si="11">IF(S11="C1",V11,0)</f>
        <v>0</v>
      </c>
      <c r="AF11" s="183">
        <f t="shared" ref="AF11:AF19" si="12">IF(S11="C2",V11,0)</f>
        <v>0</v>
      </c>
      <c r="AG11" s="183">
        <f t="shared" ref="AG11:AG19" si="13">IF(S11="Altres",V11,0)</f>
        <v>0</v>
      </c>
      <c r="AH11" s="28"/>
      <c r="AI11" s="183">
        <f>IF(AH11="&lt;50% finançament IFE",V11,0)</f>
        <v>0</v>
      </c>
      <c r="AJ11" s="183">
        <f>IF(AH11="&gt;50% finançament IFE",V11,0)</f>
        <v>0</v>
      </c>
      <c r="AK11" s="183">
        <f t="shared" ref="AK11:AK20" si="14">IF(AH11="100% finançament IFE",V11,0)</f>
        <v>0</v>
      </c>
      <c r="AL11" s="122"/>
      <c r="AO11" s="146"/>
      <c r="AQ11" s="158" t="s">
        <v>1645</v>
      </c>
      <c r="AS11" s="101" t="s">
        <v>47</v>
      </c>
      <c r="AV11" s="101" t="s">
        <v>310</v>
      </c>
      <c r="AX11" s="159" t="s">
        <v>334</v>
      </c>
    </row>
    <row r="12" spans="2:50" s="165" customFormat="1" ht="26.45" customHeight="1" x14ac:dyDescent="0.35">
      <c r="B12" s="163"/>
      <c r="C12" s="163"/>
      <c r="D12" s="121"/>
      <c r="E12" s="125">
        <v>2</v>
      </c>
      <c r="F12" s="126"/>
      <c r="G12" s="126"/>
      <c r="H12" s="126"/>
      <c r="I12" s="164"/>
      <c r="J12" s="183">
        <f t="shared" si="0"/>
        <v>0</v>
      </c>
      <c r="K12" s="183">
        <f t="shared" si="1"/>
        <v>0</v>
      </c>
      <c r="L12" s="164"/>
      <c r="M12" s="183">
        <f t="shared" si="2"/>
        <v>0</v>
      </c>
      <c r="N12" s="183">
        <f>IF(L12="Extracomunitari",V12,0)</f>
        <v>0</v>
      </c>
      <c r="O12" s="27"/>
      <c r="P12" s="97"/>
      <c r="Q12" s="97"/>
      <c r="R12" s="97"/>
      <c r="S12" s="28"/>
      <c r="T12" s="28"/>
      <c r="U12" s="28"/>
      <c r="V12" s="183">
        <f t="shared" ref="V12:V19" si="15">T12/12*U12/100</f>
        <v>0</v>
      </c>
      <c r="W12" s="183">
        <f t="shared" si="3"/>
        <v>0</v>
      </c>
      <c r="X12" s="183">
        <f t="shared" si="4"/>
        <v>0</v>
      </c>
      <c r="Y12" s="183">
        <f t="shared" si="5"/>
        <v>0</v>
      </c>
      <c r="Z12" s="183">
        <f t="shared" si="6"/>
        <v>0</v>
      </c>
      <c r="AA12" s="183">
        <f t="shared" si="7"/>
        <v>0</v>
      </c>
      <c r="AB12" s="183">
        <f t="shared" si="8"/>
        <v>0</v>
      </c>
      <c r="AC12" s="183">
        <f t="shared" si="9"/>
        <v>0</v>
      </c>
      <c r="AD12" s="183">
        <f t="shared" si="10"/>
        <v>0</v>
      </c>
      <c r="AE12" s="183">
        <f t="shared" si="11"/>
        <v>0</v>
      </c>
      <c r="AF12" s="183">
        <f t="shared" si="12"/>
        <v>0</v>
      </c>
      <c r="AG12" s="183">
        <f t="shared" si="13"/>
        <v>0</v>
      </c>
      <c r="AH12" s="28"/>
      <c r="AI12" s="183">
        <f t="shared" ref="AI12:AI20" si="16">IF(AH12="&lt;50% finançament IFE",V12,0)</f>
        <v>0</v>
      </c>
      <c r="AJ12" s="183">
        <f t="shared" ref="AJ12:AJ20" si="17">IF(AH12="&gt;50% finançament IFE",V12,0)</f>
        <v>0</v>
      </c>
      <c r="AK12" s="183">
        <f t="shared" si="14"/>
        <v>0</v>
      </c>
      <c r="AL12" s="122"/>
      <c r="AO12" s="146"/>
      <c r="AQ12" s="158" t="s">
        <v>1646</v>
      </c>
      <c r="AS12" s="101" t="s">
        <v>48</v>
      </c>
      <c r="AV12" s="101" t="s">
        <v>23</v>
      </c>
      <c r="AX12" s="159" t="s">
        <v>335</v>
      </c>
    </row>
    <row r="13" spans="2:50" s="165" customFormat="1" ht="26.45" customHeight="1" x14ac:dyDescent="0.35">
      <c r="B13" s="163"/>
      <c r="C13" s="163"/>
      <c r="D13" s="121"/>
      <c r="E13" s="125">
        <v>3</v>
      </c>
      <c r="F13" s="126"/>
      <c r="G13" s="126"/>
      <c r="H13" s="126"/>
      <c r="I13" s="164"/>
      <c r="J13" s="183">
        <f t="shared" si="0"/>
        <v>0</v>
      </c>
      <c r="K13" s="183">
        <f t="shared" si="1"/>
        <v>0</v>
      </c>
      <c r="L13" s="164"/>
      <c r="M13" s="183">
        <f t="shared" si="2"/>
        <v>0</v>
      </c>
      <c r="N13" s="183">
        <f t="shared" ref="N13:N30" si="18">IF(L13="Extracomunitari",V13,0)</f>
        <v>0</v>
      </c>
      <c r="O13" s="27"/>
      <c r="P13" s="97"/>
      <c r="Q13" s="97"/>
      <c r="R13" s="97"/>
      <c r="S13" s="28"/>
      <c r="T13" s="28"/>
      <c r="U13" s="28"/>
      <c r="V13" s="183">
        <f t="shared" si="15"/>
        <v>0</v>
      </c>
      <c r="W13" s="183">
        <f t="shared" si="3"/>
        <v>0</v>
      </c>
      <c r="X13" s="183">
        <f t="shared" si="4"/>
        <v>0</v>
      </c>
      <c r="Y13" s="183">
        <f t="shared" si="5"/>
        <v>0</v>
      </c>
      <c r="Z13" s="183">
        <f t="shared" si="6"/>
        <v>0</v>
      </c>
      <c r="AA13" s="183">
        <f t="shared" si="7"/>
        <v>0</v>
      </c>
      <c r="AB13" s="183">
        <f t="shared" si="8"/>
        <v>0</v>
      </c>
      <c r="AC13" s="183">
        <f t="shared" si="9"/>
        <v>0</v>
      </c>
      <c r="AD13" s="183">
        <f t="shared" si="10"/>
        <v>0</v>
      </c>
      <c r="AE13" s="183">
        <f t="shared" si="11"/>
        <v>0</v>
      </c>
      <c r="AF13" s="183">
        <f t="shared" si="12"/>
        <v>0</v>
      </c>
      <c r="AG13" s="183">
        <f t="shared" si="13"/>
        <v>0</v>
      </c>
      <c r="AH13" s="28"/>
      <c r="AI13" s="183">
        <f t="shared" si="16"/>
        <v>0</v>
      </c>
      <c r="AJ13" s="183">
        <f t="shared" si="17"/>
        <v>0</v>
      </c>
      <c r="AK13" s="183">
        <f t="shared" si="14"/>
        <v>0</v>
      </c>
      <c r="AL13" s="122"/>
      <c r="AO13" s="146"/>
      <c r="AQ13" s="158" t="s">
        <v>1647</v>
      </c>
      <c r="AS13" s="101" t="s">
        <v>23</v>
      </c>
      <c r="AX13" s="159" t="s">
        <v>336</v>
      </c>
    </row>
    <row r="14" spans="2:50" s="165" customFormat="1" ht="27" customHeight="1" x14ac:dyDescent="0.35">
      <c r="B14" s="163"/>
      <c r="C14" s="163"/>
      <c r="D14" s="121"/>
      <c r="E14" s="125">
        <v>4</v>
      </c>
      <c r="F14" s="126"/>
      <c r="G14" s="126"/>
      <c r="H14" s="126"/>
      <c r="I14" s="164"/>
      <c r="J14" s="183">
        <f t="shared" si="0"/>
        <v>0</v>
      </c>
      <c r="K14" s="183">
        <f t="shared" si="1"/>
        <v>0</v>
      </c>
      <c r="L14" s="164"/>
      <c r="M14" s="183">
        <f t="shared" si="2"/>
        <v>0</v>
      </c>
      <c r="N14" s="183">
        <f t="shared" si="18"/>
        <v>0</v>
      </c>
      <c r="O14" s="27"/>
      <c r="P14" s="97"/>
      <c r="Q14" s="97"/>
      <c r="R14" s="97"/>
      <c r="S14" s="28"/>
      <c r="T14" s="28"/>
      <c r="U14" s="28"/>
      <c r="V14" s="183">
        <f t="shared" si="15"/>
        <v>0</v>
      </c>
      <c r="W14" s="183">
        <f t="shared" si="3"/>
        <v>0</v>
      </c>
      <c r="X14" s="183">
        <f t="shared" si="4"/>
        <v>0</v>
      </c>
      <c r="Y14" s="183">
        <f t="shared" si="5"/>
        <v>0</v>
      </c>
      <c r="Z14" s="183">
        <f t="shared" si="6"/>
        <v>0</v>
      </c>
      <c r="AA14" s="183">
        <f t="shared" si="7"/>
        <v>0</v>
      </c>
      <c r="AB14" s="183">
        <f t="shared" si="8"/>
        <v>0</v>
      </c>
      <c r="AC14" s="183">
        <f t="shared" si="9"/>
        <v>0</v>
      </c>
      <c r="AD14" s="183">
        <f t="shared" si="10"/>
        <v>0</v>
      </c>
      <c r="AE14" s="183">
        <f t="shared" si="11"/>
        <v>0</v>
      </c>
      <c r="AF14" s="183">
        <f t="shared" si="12"/>
        <v>0</v>
      </c>
      <c r="AG14" s="183">
        <f t="shared" si="13"/>
        <v>0</v>
      </c>
      <c r="AH14" s="28"/>
      <c r="AI14" s="183">
        <f t="shared" si="16"/>
        <v>0</v>
      </c>
      <c r="AJ14" s="183">
        <f t="shared" si="17"/>
        <v>0</v>
      </c>
      <c r="AK14" s="183">
        <f t="shared" si="14"/>
        <v>0</v>
      </c>
      <c r="AL14" s="122"/>
      <c r="AO14" s="146"/>
      <c r="AQ14" s="158" t="s">
        <v>1648</v>
      </c>
      <c r="AS14" s="101"/>
      <c r="AV14" s="156" t="s">
        <v>1600</v>
      </c>
      <c r="AX14" s="159" t="s">
        <v>337</v>
      </c>
    </row>
    <row r="15" spans="2:50" s="165" customFormat="1" ht="27.6" customHeight="1" x14ac:dyDescent="0.35">
      <c r="B15" s="163"/>
      <c r="C15" s="163"/>
      <c r="D15" s="121"/>
      <c r="E15" s="125">
        <v>5</v>
      </c>
      <c r="F15" s="126"/>
      <c r="G15" s="126"/>
      <c r="H15" s="126"/>
      <c r="I15" s="164"/>
      <c r="J15" s="183">
        <f t="shared" si="0"/>
        <v>0</v>
      </c>
      <c r="K15" s="183">
        <f t="shared" si="1"/>
        <v>0</v>
      </c>
      <c r="L15" s="164"/>
      <c r="M15" s="183">
        <f t="shared" si="2"/>
        <v>0</v>
      </c>
      <c r="N15" s="183">
        <f t="shared" si="18"/>
        <v>0</v>
      </c>
      <c r="O15" s="27"/>
      <c r="P15" s="97"/>
      <c r="Q15" s="97"/>
      <c r="R15" s="97"/>
      <c r="S15" s="28"/>
      <c r="T15" s="28"/>
      <c r="U15" s="28"/>
      <c r="V15" s="183">
        <f t="shared" si="15"/>
        <v>0</v>
      </c>
      <c r="W15" s="183">
        <f t="shared" si="3"/>
        <v>0</v>
      </c>
      <c r="X15" s="183">
        <f t="shared" si="4"/>
        <v>0</v>
      </c>
      <c r="Y15" s="183">
        <f t="shared" si="5"/>
        <v>0</v>
      </c>
      <c r="Z15" s="183">
        <f t="shared" si="6"/>
        <v>0</v>
      </c>
      <c r="AA15" s="183">
        <f t="shared" si="7"/>
        <v>0</v>
      </c>
      <c r="AB15" s="183">
        <f t="shared" si="8"/>
        <v>0</v>
      </c>
      <c r="AC15" s="183">
        <f t="shared" si="9"/>
        <v>0</v>
      </c>
      <c r="AD15" s="183">
        <f t="shared" si="10"/>
        <v>0</v>
      </c>
      <c r="AE15" s="183">
        <f t="shared" si="11"/>
        <v>0</v>
      </c>
      <c r="AF15" s="183">
        <f t="shared" si="12"/>
        <v>0</v>
      </c>
      <c r="AG15" s="183">
        <f t="shared" si="13"/>
        <v>0</v>
      </c>
      <c r="AH15" s="28"/>
      <c r="AI15" s="183">
        <f t="shared" si="16"/>
        <v>0</v>
      </c>
      <c r="AJ15" s="183">
        <f t="shared" si="17"/>
        <v>0</v>
      </c>
      <c r="AK15" s="183">
        <f t="shared" si="14"/>
        <v>0</v>
      </c>
      <c r="AL15" s="122"/>
      <c r="AQ15" s="158" t="s">
        <v>1649</v>
      </c>
      <c r="AV15" s="156" t="s">
        <v>1603</v>
      </c>
      <c r="AX15" s="159" t="s">
        <v>338</v>
      </c>
    </row>
    <row r="16" spans="2:50" s="165" customFormat="1" ht="27" customHeight="1" x14ac:dyDescent="0.35">
      <c r="B16" s="163"/>
      <c r="C16" s="163"/>
      <c r="D16" s="121"/>
      <c r="E16" s="125">
        <v>6</v>
      </c>
      <c r="F16" s="126"/>
      <c r="G16" s="126"/>
      <c r="H16" s="126"/>
      <c r="I16" s="164"/>
      <c r="J16" s="183">
        <f t="shared" si="0"/>
        <v>0</v>
      </c>
      <c r="K16" s="183">
        <f t="shared" si="1"/>
        <v>0</v>
      </c>
      <c r="L16" s="164"/>
      <c r="M16" s="183">
        <f t="shared" si="2"/>
        <v>0</v>
      </c>
      <c r="N16" s="183">
        <f t="shared" si="18"/>
        <v>0</v>
      </c>
      <c r="O16" s="27"/>
      <c r="P16" s="97"/>
      <c r="Q16" s="97"/>
      <c r="R16" s="97"/>
      <c r="S16" s="28"/>
      <c r="T16" s="28"/>
      <c r="U16" s="28"/>
      <c r="V16" s="183">
        <f t="shared" si="15"/>
        <v>0</v>
      </c>
      <c r="W16" s="183">
        <f t="shared" si="3"/>
        <v>0</v>
      </c>
      <c r="X16" s="183">
        <f t="shared" si="4"/>
        <v>0</v>
      </c>
      <c r="Y16" s="183">
        <f t="shared" si="5"/>
        <v>0</v>
      </c>
      <c r="Z16" s="183">
        <f t="shared" si="6"/>
        <v>0</v>
      </c>
      <c r="AA16" s="183">
        <f t="shared" si="7"/>
        <v>0</v>
      </c>
      <c r="AB16" s="183">
        <f t="shared" si="8"/>
        <v>0</v>
      </c>
      <c r="AC16" s="183">
        <f t="shared" si="9"/>
        <v>0</v>
      </c>
      <c r="AD16" s="183">
        <f t="shared" si="10"/>
        <v>0</v>
      </c>
      <c r="AE16" s="183">
        <f t="shared" si="11"/>
        <v>0</v>
      </c>
      <c r="AF16" s="183">
        <f t="shared" si="12"/>
        <v>0</v>
      </c>
      <c r="AG16" s="183">
        <f t="shared" si="13"/>
        <v>0</v>
      </c>
      <c r="AH16" s="28"/>
      <c r="AI16" s="183">
        <f t="shared" si="16"/>
        <v>0</v>
      </c>
      <c r="AJ16" s="183">
        <f t="shared" si="17"/>
        <v>0</v>
      </c>
      <c r="AK16" s="183">
        <f t="shared" si="14"/>
        <v>0</v>
      </c>
      <c r="AL16" s="122"/>
      <c r="AQ16" s="158" t="s">
        <v>1650</v>
      </c>
      <c r="AV16" s="156" t="s">
        <v>1601</v>
      </c>
      <c r="AX16" s="159" t="s">
        <v>339</v>
      </c>
    </row>
    <row r="17" spans="2:50" s="165" customFormat="1" ht="26.45" customHeight="1" x14ac:dyDescent="0.35">
      <c r="B17" s="163"/>
      <c r="C17" s="163"/>
      <c r="D17" s="121"/>
      <c r="E17" s="125">
        <v>7</v>
      </c>
      <c r="F17" s="126"/>
      <c r="G17" s="126"/>
      <c r="H17" s="126"/>
      <c r="I17" s="164"/>
      <c r="J17" s="183">
        <f t="shared" si="0"/>
        <v>0</v>
      </c>
      <c r="K17" s="183">
        <f t="shared" si="1"/>
        <v>0</v>
      </c>
      <c r="L17" s="164"/>
      <c r="M17" s="183">
        <f t="shared" si="2"/>
        <v>0</v>
      </c>
      <c r="N17" s="183">
        <f t="shared" si="18"/>
        <v>0</v>
      </c>
      <c r="O17" s="27"/>
      <c r="P17" s="97"/>
      <c r="Q17" s="97"/>
      <c r="R17" s="97"/>
      <c r="S17" s="28"/>
      <c r="T17" s="28"/>
      <c r="U17" s="28"/>
      <c r="V17" s="183">
        <f t="shared" si="15"/>
        <v>0</v>
      </c>
      <c r="W17" s="183">
        <f t="shared" si="3"/>
        <v>0</v>
      </c>
      <c r="X17" s="183">
        <f t="shared" si="4"/>
        <v>0</v>
      </c>
      <c r="Y17" s="183">
        <f t="shared" si="5"/>
        <v>0</v>
      </c>
      <c r="Z17" s="183">
        <f t="shared" si="6"/>
        <v>0</v>
      </c>
      <c r="AA17" s="183">
        <f t="shared" si="7"/>
        <v>0</v>
      </c>
      <c r="AB17" s="183">
        <f t="shared" si="8"/>
        <v>0</v>
      </c>
      <c r="AC17" s="183">
        <f t="shared" si="9"/>
        <v>0</v>
      </c>
      <c r="AD17" s="183">
        <f t="shared" si="10"/>
        <v>0</v>
      </c>
      <c r="AE17" s="183">
        <f t="shared" si="11"/>
        <v>0</v>
      </c>
      <c r="AF17" s="183">
        <f t="shared" si="12"/>
        <v>0</v>
      </c>
      <c r="AG17" s="183">
        <f t="shared" si="13"/>
        <v>0</v>
      </c>
      <c r="AH17" s="28"/>
      <c r="AI17" s="183">
        <f t="shared" si="16"/>
        <v>0</v>
      </c>
      <c r="AJ17" s="183">
        <f t="shared" si="17"/>
        <v>0</v>
      </c>
      <c r="AK17" s="183">
        <f t="shared" si="14"/>
        <v>0</v>
      </c>
      <c r="AL17" s="122"/>
      <c r="AQ17" s="158" t="s">
        <v>1651</v>
      </c>
      <c r="AS17" s="101" t="s">
        <v>2</v>
      </c>
      <c r="AV17" s="156" t="s">
        <v>1602</v>
      </c>
      <c r="AX17" s="159" t="s">
        <v>340</v>
      </c>
    </row>
    <row r="18" spans="2:50" s="165" customFormat="1" ht="25.15" customHeight="1" x14ac:dyDescent="0.35">
      <c r="B18" s="163"/>
      <c r="C18" s="163"/>
      <c r="D18" s="121"/>
      <c r="E18" s="125">
        <v>8</v>
      </c>
      <c r="F18" s="126"/>
      <c r="G18" s="126"/>
      <c r="H18" s="126"/>
      <c r="I18" s="164"/>
      <c r="J18" s="183">
        <f t="shared" si="0"/>
        <v>0</v>
      </c>
      <c r="K18" s="183">
        <f t="shared" si="1"/>
        <v>0</v>
      </c>
      <c r="L18" s="164"/>
      <c r="M18" s="183">
        <f t="shared" si="2"/>
        <v>0</v>
      </c>
      <c r="N18" s="183">
        <f t="shared" si="18"/>
        <v>0</v>
      </c>
      <c r="O18" s="27"/>
      <c r="P18" s="97"/>
      <c r="Q18" s="97"/>
      <c r="R18" s="97"/>
      <c r="S18" s="28"/>
      <c r="T18" s="28"/>
      <c r="U18" s="28"/>
      <c r="V18" s="183">
        <f t="shared" si="15"/>
        <v>0</v>
      </c>
      <c r="W18" s="183">
        <f t="shared" si="3"/>
        <v>0</v>
      </c>
      <c r="X18" s="183">
        <f t="shared" si="4"/>
        <v>0</v>
      </c>
      <c r="Y18" s="183">
        <f t="shared" si="5"/>
        <v>0</v>
      </c>
      <c r="Z18" s="183">
        <f t="shared" si="6"/>
        <v>0</v>
      </c>
      <c r="AA18" s="183">
        <f t="shared" si="7"/>
        <v>0</v>
      </c>
      <c r="AB18" s="183">
        <f t="shared" si="8"/>
        <v>0</v>
      </c>
      <c r="AC18" s="183">
        <f t="shared" si="9"/>
        <v>0</v>
      </c>
      <c r="AD18" s="183">
        <f t="shared" si="10"/>
        <v>0</v>
      </c>
      <c r="AE18" s="183">
        <f t="shared" si="11"/>
        <v>0</v>
      </c>
      <c r="AF18" s="183">
        <f t="shared" si="12"/>
        <v>0</v>
      </c>
      <c r="AG18" s="183">
        <f t="shared" si="13"/>
        <v>0</v>
      </c>
      <c r="AH18" s="28"/>
      <c r="AI18" s="183">
        <f t="shared" si="16"/>
        <v>0</v>
      </c>
      <c r="AJ18" s="183">
        <f t="shared" si="17"/>
        <v>0</v>
      </c>
      <c r="AK18" s="183">
        <f t="shared" si="14"/>
        <v>0</v>
      </c>
      <c r="AL18" s="122"/>
      <c r="AQ18" s="158" t="s">
        <v>1652</v>
      </c>
      <c r="AS18" s="101" t="s">
        <v>311</v>
      </c>
      <c r="AV18" s="156" t="s">
        <v>23</v>
      </c>
      <c r="AX18" s="159" t="s">
        <v>341</v>
      </c>
    </row>
    <row r="19" spans="2:50" s="165" customFormat="1" ht="27.6" customHeight="1" x14ac:dyDescent="0.35">
      <c r="B19" s="163"/>
      <c r="C19" s="163"/>
      <c r="D19" s="121"/>
      <c r="E19" s="125">
        <v>9</v>
      </c>
      <c r="F19" s="126"/>
      <c r="G19" s="126"/>
      <c r="H19" s="126"/>
      <c r="I19" s="164"/>
      <c r="J19" s="183">
        <f t="shared" si="0"/>
        <v>0</v>
      </c>
      <c r="K19" s="183">
        <f t="shared" si="1"/>
        <v>0</v>
      </c>
      <c r="L19" s="164"/>
      <c r="M19" s="183">
        <f t="shared" si="2"/>
        <v>0</v>
      </c>
      <c r="N19" s="183">
        <f t="shared" si="18"/>
        <v>0</v>
      </c>
      <c r="O19" s="27"/>
      <c r="P19" s="97"/>
      <c r="Q19" s="97"/>
      <c r="R19" s="97"/>
      <c r="S19" s="28"/>
      <c r="T19" s="28"/>
      <c r="U19" s="28"/>
      <c r="V19" s="183">
        <f t="shared" si="15"/>
        <v>0</v>
      </c>
      <c r="W19" s="183">
        <f t="shared" si="3"/>
        <v>0</v>
      </c>
      <c r="X19" s="183">
        <f t="shared" si="4"/>
        <v>0</v>
      </c>
      <c r="Y19" s="183">
        <f t="shared" si="5"/>
        <v>0</v>
      </c>
      <c r="Z19" s="183">
        <f t="shared" si="6"/>
        <v>0</v>
      </c>
      <c r="AA19" s="183">
        <f t="shared" si="7"/>
        <v>0</v>
      </c>
      <c r="AB19" s="183">
        <f t="shared" si="8"/>
        <v>0</v>
      </c>
      <c r="AC19" s="183">
        <f t="shared" si="9"/>
        <v>0</v>
      </c>
      <c r="AD19" s="183">
        <f t="shared" si="10"/>
        <v>0</v>
      </c>
      <c r="AE19" s="183">
        <f t="shared" si="11"/>
        <v>0</v>
      </c>
      <c r="AF19" s="183">
        <f t="shared" si="12"/>
        <v>0</v>
      </c>
      <c r="AG19" s="183">
        <f t="shared" si="13"/>
        <v>0</v>
      </c>
      <c r="AH19" s="28"/>
      <c r="AI19" s="183">
        <f t="shared" si="16"/>
        <v>0</v>
      </c>
      <c r="AJ19" s="183">
        <f t="shared" si="17"/>
        <v>0</v>
      </c>
      <c r="AK19" s="183">
        <f t="shared" si="14"/>
        <v>0</v>
      </c>
      <c r="AL19" s="122"/>
      <c r="AQ19" s="158" t="s">
        <v>1653</v>
      </c>
      <c r="AS19" s="101" t="s">
        <v>312</v>
      </c>
      <c r="AX19" s="159" t="s">
        <v>342</v>
      </c>
    </row>
    <row r="20" spans="2:50" s="165" customFormat="1" ht="25.15" customHeight="1" x14ac:dyDescent="0.35">
      <c r="B20" s="163"/>
      <c r="C20" s="163"/>
      <c r="D20" s="121"/>
      <c r="E20" s="125">
        <v>10</v>
      </c>
      <c r="F20" s="126"/>
      <c r="G20" s="126"/>
      <c r="H20" s="126"/>
      <c r="I20" s="164"/>
      <c r="J20" s="183">
        <f t="shared" ref="J20" si="19">IF(I20="Dona",1,0)</f>
        <v>0</v>
      </c>
      <c r="K20" s="183">
        <f t="shared" ref="K20" si="20">IF(I20="No binari",1,0)</f>
        <v>0</v>
      </c>
      <c r="L20" s="164"/>
      <c r="M20" s="183">
        <f t="shared" si="2"/>
        <v>0</v>
      </c>
      <c r="N20" s="183">
        <f t="shared" si="18"/>
        <v>0</v>
      </c>
      <c r="O20" s="27"/>
      <c r="P20" s="97"/>
      <c r="Q20" s="97"/>
      <c r="R20" s="97"/>
      <c r="S20" s="28"/>
      <c r="T20" s="28"/>
      <c r="U20" s="28"/>
      <c r="V20" s="183">
        <f t="shared" ref="V20" si="21">T20/12*U20/100</f>
        <v>0</v>
      </c>
      <c r="W20" s="183">
        <f t="shared" si="3"/>
        <v>0</v>
      </c>
      <c r="X20" s="183">
        <f t="shared" si="4"/>
        <v>0</v>
      </c>
      <c r="Y20" s="183">
        <f t="shared" si="5"/>
        <v>0</v>
      </c>
      <c r="Z20" s="183">
        <f t="shared" si="6"/>
        <v>0</v>
      </c>
      <c r="AA20" s="183">
        <f t="shared" si="7"/>
        <v>0</v>
      </c>
      <c r="AB20" s="183">
        <f t="shared" si="8"/>
        <v>0</v>
      </c>
      <c r="AC20" s="183">
        <f t="shared" ref="AC20" si="22">IF(S20="A1",V20,0)</f>
        <v>0</v>
      </c>
      <c r="AD20" s="183">
        <f t="shared" ref="AD20" si="23">IF(S20="A2",V20,0)</f>
        <v>0</v>
      </c>
      <c r="AE20" s="183">
        <f t="shared" ref="AE20" si="24">IF(S20="C1",V20,0)</f>
        <v>0</v>
      </c>
      <c r="AF20" s="183">
        <f t="shared" ref="AF20" si="25">IF(S20="C2",V20,0)</f>
        <v>0</v>
      </c>
      <c r="AG20" s="183">
        <f t="shared" ref="AG20" si="26">IF(S20="Altres",V20,0)</f>
        <v>0</v>
      </c>
      <c r="AH20" s="28"/>
      <c r="AI20" s="183">
        <f t="shared" si="16"/>
        <v>0</v>
      </c>
      <c r="AJ20" s="183">
        <f t="shared" si="17"/>
        <v>0</v>
      </c>
      <c r="AK20" s="183">
        <f t="shared" si="14"/>
        <v>0</v>
      </c>
      <c r="AL20" s="122"/>
      <c r="AQ20" s="158" t="s">
        <v>1654</v>
      </c>
      <c r="AS20" s="101" t="s">
        <v>313</v>
      </c>
      <c r="AX20" s="159" t="s">
        <v>343</v>
      </c>
    </row>
    <row r="21" spans="2:50" s="165" customFormat="1" ht="25.15" customHeight="1" x14ac:dyDescent="0.35">
      <c r="B21" s="163"/>
      <c r="C21" s="163"/>
      <c r="D21" s="121"/>
      <c r="E21" s="125">
        <v>11</v>
      </c>
      <c r="F21" s="126"/>
      <c r="G21" s="126"/>
      <c r="H21" s="126"/>
      <c r="I21" s="164"/>
      <c r="J21" s="183">
        <f t="shared" ref="J21:J30" si="27">IF(I21="Dona",1,0)</f>
        <v>0</v>
      </c>
      <c r="K21" s="183">
        <f t="shared" ref="K21:K30" si="28">IF(I21="No binari",1,0)</f>
        <v>0</v>
      </c>
      <c r="L21" s="164"/>
      <c r="M21" s="183">
        <f t="shared" si="2"/>
        <v>0</v>
      </c>
      <c r="N21" s="183">
        <f t="shared" si="18"/>
        <v>0</v>
      </c>
      <c r="O21" s="27"/>
      <c r="P21" s="97"/>
      <c r="Q21" s="97"/>
      <c r="R21" s="97"/>
      <c r="S21" s="28"/>
      <c r="T21" s="28"/>
      <c r="U21" s="28"/>
      <c r="V21" s="183">
        <f t="shared" ref="V21:V30" si="29">T21/12*U21/100</f>
        <v>0</v>
      </c>
      <c r="W21" s="183">
        <f t="shared" si="3"/>
        <v>0</v>
      </c>
      <c r="X21" s="183">
        <f t="shared" si="4"/>
        <v>0</v>
      </c>
      <c r="Y21" s="183">
        <f t="shared" si="5"/>
        <v>0</v>
      </c>
      <c r="Z21" s="183">
        <f t="shared" si="6"/>
        <v>0</v>
      </c>
      <c r="AA21" s="183">
        <f t="shared" si="7"/>
        <v>0</v>
      </c>
      <c r="AB21" s="183">
        <f t="shared" si="8"/>
        <v>0</v>
      </c>
      <c r="AC21" s="183">
        <f t="shared" ref="AC21:AC30" si="30">IF(S21="A1",V21,0)</f>
        <v>0</v>
      </c>
      <c r="AD21" s="183">
        <f t="shared" ref="AD21:AD30" si="31">IF(S21="A2",V21,0)</f>
        <v>0</v>
      </c>
      <c r="AE21" s="183">
        <f t="shared" ref="AE21:AE30" si="32">IF(S21="C1",V21,0)</f>
        <v>0</v>
      </c>
      <c r="AF21" s="183">
        <f t="shared" ref="AF21:AF30" si="33">IF(S21="C2",V21,0)</f>
        <v>0</v>
      </c>
      <c r="AG21" s="183">
        <f t="shared" ref="AG21:AG30" si="34">IF(S21="Altres",V21,0)</f>
        <v>0</v>
      </c>
      <c r="AH21" s="28"/>
      <c r="AI21" s="183">
        <f>IF(AH21="&lt;50% finançament IFE",V21,0)</f>
        <v>0</v>
      </c>
      <c r="AJ21" s="183">
        <f t="shared" ref="AJ21:AJ30" si="35">IF(AH21="&gt;50% finançament IFE",V21,0)</f>
        <v>0</v>
      </c>
      <c r="AK21" s="183">
        <f t="shared" ref="AK21:AK30" si="36">IF(AH21="100% finançament IFE",V21,0)</f>
        <v>0</v>
      </c>
      <c r="AL21" s="122"/>
      <c r="AQ21" s="158" t="s">
        <v>1655</v>
      </c>
      <c r="AS21" s="101"/>
      <c r="AX21" s="159"/>
    </row>
    <row r="22" spans="2:50" s="165" customFormat="1" ht="25.15" customHeight="1" x14ac:dyDescent="0.35">
      <c r="B22" s="163"/>
      <c r="C22" s="163"/>
      <c r="D22" s="121"/>
      <c r="E22" s="125">
        <v>12</v>
      </c>
      <c r="F22" s="126"/>
      <c r="G22" s="126"/>
      <c r="H22" s="126"/>
      <c r="I22" s="164"/>
      <c r="J22" s="183">
        <f t="shared" si="27"/>
        <v>0</v>
      </c>
      <c r="K22" s="183">
        <f t="shared" si="28"/>
        <v>0</v>
      </c>
      <c r="L22" s="164"/>
      <c r="M22" s="183">
        <f t="shared" si="2"/>
        <v>0</v>
      </c>
      <c r="N22" s="183">
        <f t="shared" si="18"/>
        <v>0</v>
      </c>
      <c r="O22" s="27"/>
      <c r="P22" s="97"/>
      <c r="Q22" s="97"/>
      <c r="R22" s="97"/>
      <c r="S22" s="28"/>
      <c r="T22" s="28"/>
      <c r="U22" s="28"/>
      <c r="V22" s="183">
        <f t="shared" si="29"/>
        <v>0</v>
      </c>
      <c r="W22" s="183">
        <f t="shared" si="3"/>
        <v>0</v>
      </c>
      <c r="X22" s="183">
        <f t="shared" si="4"/>
        <v>0</v>
      </c>
      <c r="Y22" s="183">
        <f t="shared" si="5"/>
        <v>0</v>
      </c>
      <c r="Z22" s="183">
        <f t="shared" si="6"/>
        <v>0</v>
      </c>
      <c r="AA22" s="183">
        <f t="shared" si="7"/>
        <v>0</v>
      </c>
      <c r="AB22" s="183">
        <f t="shared" si="8"/>
        <v>0</v>
      </c>
      <c r="AC22" s="183">
        <f t="shared" si="30"/>
        <v>0</v>
      </c>
      <c r="AD22" s="183">
        <f t="shared" si="31"/>
        <v>0</v>
      </c>
      <c r="AE22" s="183">
        <f t="shared" si="32"/>
        <v>0</v>
      </c>
      <c r="AF22" s="183">
        <f t="shared" si="33"/>
        <v>0</v>
      </c>
      <c r="AG22" s="183">
        <f t="shared" si="34"/>
        <v>0</v>
      </c>
      <c r="AH22" s="28"/>
      <c r="AI22" s="183">
        <f t="shared" ref="AI22:AI30" si="37">IF(AH22="&lt;50% finançament IFE",V22,0)</f>
        <v>0</v>
      </c>
      <c r="AJ22" s="183">
        <f t="shared" si="35"/>
        <v>0</v>
      </c>
      <c r="AK22" s="183">
        <f t="shared" si="36"/>
        <v>0</v>
      </c>
      <c r="AL22" s="122"/>
      <c r="AQ22" s="158" t="s">
        <v>660</v>
      </c>
      <c r="AS22" s="101"/>
      <c r="AX22" s="159"/>
    </row>
    <row r="23" spans="2:50" s="165" customFormat="1" ht="25.15" customHeight="1" x14ac:dyDescent="0.35">
      <c r="B23" s="163"/>
      <c r="C23" s="163"/>
      <c r="D23" s="121"/>
      <c r="E23" s="125">
        <v>13</v>
      </c>
      <c r="F23" s="126"/>
      <c r="G23" s="126"/>
      <c r="H23" s="126"/>
      <c r="I23" s="164"/>
      <c r="J23" s="183">
        <f t="shared" si="27"/>
        <v>0</v>
      </c>
      <c r="K23" s="183">
        <f t="shared" si="28"/>
        <v>0</v>
      </c>
      <c r="L23" s="164"/>
      <c r="M23" s="183">
        <f t="shared" si="2"/>
        <v>0</v>
      </c>
      <c r="N23" s="183">
        <f t="shared" si="18"/>
        <v>0</v>
      </c>
      <c r="O23" s="27"/>
      <c r="P23" s="97"/>
      <c r="Q23" s="97"/>
      <c r="R23" s="97"/>
      <c r="S23" s="28"/>
      <c r="T23" s="28"/>
      <c r="U23" s="28"/>
      <c r="V23" s="183">
        <f t="shared" si="29"/>
        <v>0</v>
      </c>
      <c r="W23" s="183">
        <f t="shared" si="3"/>
        <v>0</v>
      </c>
      <c r="X23" s="183">
        <f t="shared" si="4"/>
        <v>0</v>
      </c>
      <c r="Y23" s="183">
        <f t="shared" si="5"/>
        <v>0</v>
      </c>
      <c r="Z23" s="183">
        <f t="shared" si="6"/>
        <v>0</v>
      </c>
      <c r="AA23" s="183">
        <f t="shared" si="7"/>
        <v>0</v>
      </c>
      <c r="AB23" s="183">
        <f t="shared" si="8"/>
        <v>0</v>
      </c>
      <c r="AC23" s="183">
        <f t="shared" si="30"/>
        <v>0</v>
      </c>
      <c r="AD23" s="183">
        <f t="shared" si="31"/>
        <v>0</v>
      </c>
      <c r="AE23" s="183">
        <f t="shared" si="32"/>
        <v>0</v>
      </c>
      <c r="AF23" s="183">
        <f t="shared" si="33"/>
        <v>0</v>
      </c>
      <c r="AG23" s="183">
        <f t="shared" si="34"/>
        <v>0</v>
      </c>
      <c r="AH23" s="28"/>
      <c r="AI23" s="183">
        <f t="shared" si="37"/>
        <v>0</v>
      </c>
      <c r="AJ23" s="183">
        <f t="shared" si="35"/>
        <v>0</v>
      </c>
      <c r="AK23" s="183">
        <f t="shared" si="36"/>
        <v>0</v>
      </c>
      <c r="AL23" s="122"/>
      <c r="AQ23" s="158" t="s">
        <v>1656</v>
      </c>
      <c r="AS23" s="101"/>
      <c r="AX23" s="159"/>
    </row>
    <row r="24" spans="2:50" s="165" customFormat="1" ht="25.15" customHeight="1" x14ac:dyDescent="0.35">
      <c r="B24" s="163"/>
      <c r="C24" s="163"/>
      <c r="D24" s="121"/>
      <c r="E24" s="125">
        <v>14</v>
      </c>
      <c r="F24" s="126"/>
      <c r="G24" s="126"/>
      <c r="H24" s="126"/>
      <c r="I24" s="164"/>
      <c r="J24" s="183">
        <f t="shared" si="27"/>
        <v>0</v>
      </c>
      <c r="K24" s="183">
        <f t="shared" si="28"/>
        <v>0</v>
      </c>
      <c r="L24" s="164"/>
      <c r="M24" s="183">
        <f t="shared" si="2"/>
        <v>0</v>
      </c>
      <c r="N24" s="183">
        <f t="shared" si="18"/>
        <v>0</v>
      </c>
      <c r="O24" s="27"/>
      <c r="P24" s="97"/>
      <c r="Q24" s="97"/>
      <c r="R24" s="97"/>
      <c r="S24" s="28"/>
      <c r="T24" s="28"/>
      <c r="U24" s="28"/>
      <c r="V24" s="183">
        <f t="shared" si="29"/>
        <v>0</v>
      </c>
      <c r="W24" s="183">
        <f t="shared" si="3"/>
        <v>0</v>
      </c>
      <c r="X24" s="183">
        <f t="shared" si="4"/>
        <v>0</v>
      </c>
      <c r="Y24" s="183">
        <f t="shared" si="5"/>
        <v>0</v>
      </c>
      <c r="Z24" s="183">
        <f t="shared" si="6"/>
        <v>0</v>
      </c>
      <c r="AA24" s="183">
        <f t="shared" si="7"/>
        <v>0</v>
      </c>
      <c r="AB24" s="183">
        <f t="shared" si="8"/>
        <v>0</v>
      </c>
      <c r="AC24" s="183">
        <f t="shared" si="30"/>
        <v>0</v>
      </c>
      <c r="AD24" s="183">
        <f t="shared" si="31"/>
        <v>0</v>
      </c>
      <c r="AE24" s="183">
        <f t="shared" si="32"/>
        <v>0</v>
      </c>
      <c r="AF24" s="183">
        <f t="shared" si="33"/>
        <v>0</v>
      </c>
      <c r="AG24" s="183">
        <f t="shared" si="34"/>
        <v>0</v>
      </c>
      <c r="AH24" s="28"/>
      <c r="AI24" s="183">
        <f t="shared" si="37"/>
        <v>0</v>
      </c>
      <c r="AJ24" s="183">
        <f t="shared" si="35"/>
        <v>0</v>
      </c>
      <c r="AK24" s="183">
        <f t="shared" si="36"/>
        <v>0</v>
      </c>
      <c r="AL24" s="122"/>
      <c r="AQ24" s="158" t="s">
        <v>1657</v>
      </c>
      <c r="AS24" s="101"/>
      <c r="AX24" s="159"/>
    </row>
    <row r="25" spans="2:50" s="165" customFormat="1" ht="25.15" customHeight="1" x14ac:dyDescent="0.35">
      <c r="B25" s="163"/>
      <c r="C25" s="163"/>
      <c r="D25" s="121"/>
      <c r="E25" s="125">
        <v>15</v>
      </c>
      <c r="F25" s="126"/>
      <c r="G25" s="126"/>
      <c r="H25" s="126"/>
      <c r="I25" s="164"/>
      <c r="J25" s="183">
        <f t="shared" si="27"/>
        <v>0</v>
      </c>
      <c r="K25" s="183">
        <f t="shared" si="28"/>
        <v>0</v>
      </c>
      <c r="L25" s="164"/>
      <c r="M25" s="183">
        <f t="shared" si="2"/>
        <v>0</v>
      </c>
      <c r="N25" s="183">
        <f t="shared" si="18"/>
        <v>0</v>
      </c>
      <c r="O25" s="27"/>
      <c r="P25" s="97"/>
      <c r="Q25" s="97"/>
      <c r="R25" s="97"/>
      <c r="S25" s="28"/>
      <c r="T25" s="28"/>
      <c r="U25" s="28"/>
      <c r="V25" s="183">
        <f t="shared" si="29"/>
        <v>0</v>
      </c>
      <c r="W25" s="183">
        <f t="shared" si="3"/>
        <v>0</v>
      </c>
      <c r="X25" s="183">
        <f t="shared" si="4"/>
        <v>0</v>
      </c>
      <c r="Y25" s="183">
        <f t="shared" si="5"/>
        <v>0</v>
      </c>
      <c r="Z25" s="183">
        <f t="shared" si="6"/>
        <v>0</v>
      </c>
      <c r="AA25" s="183">
        <f t="shared" si="7"/>
        <v>0</v>
      </c>
      <c r="AB25" s="183">
        <f t="shared" si="8"/>
        <v>0</v>
      </c>
      <c r="AC25" s="183">
        <f t="shared" si="30"/>
        <v>0</v>
      </c>
      <c r="AD25" s="183">
        <f t="shared" si="31"/>
        <v>0</v>
      </c>
      <c r="AE25" s="183">
        <f t="shared" si="32"/>
        <v>0</v>
      </c>
      <c r="AF25" s="183">
        <f t="shared" si="33"/>
        <v>0</v>
      </c>
      <c r="AG25" s="183">
        <f t="shared" si="34"/>
        <v>0</v>
      </c>
      <c r="AH25" s="28"/>
      <c r="AI25" s="183">
        <f t="shared" si="37"/>
        <v>0</v>
      </c>
      <c r="AJ25" s="183">
        <f t="shared" si="35"/>
        <v>0</v>
      </c>
      <c r="AK25" s="183">
        <f t="shared" si="36"/>
        <v>0</v>
      </c>
      <c r="AL25" s="122"/>
      <c r="AQ25" s="158" t="s">
        <v>1658</v>
      </c>
      <c r="AS25" s="101"/>
      <c r="AX25" s="159"/>
    </row>
    <row r="26" spans="2:50" s="165" customFormat="1" ht="25.15" customHeight="1" x14ac:dyDescent="0.35">
      <c r="B26" s="163"/>
      <c r="C26" s="163"/>
      <c r="D26" s="121"/>
      <c r="E26" s="125">
        <v>16</v>
      </c>
      <c r="F26" s="126"/>
      <c r="G26" s="126"/>
      <c r="H26" s="126"/>
      <c r="I26" s="164"/>
      <c r="J26" s="183">
        <f t="shared" si="27"/>
        <v>0</v>
      </c>
      <c r="K26" s="183">
        <f t="shared" si="28"/>
        <v>0</v>
      </c>
      <c r="L26" s="164"/>
      <c r="M26" s="183">
        <f t="shared" si="2"/>
        <v>0</v>
      </c>
      <c r="N26" s="183">
        <f t="shared" si="18"/>
        <v>0</v>
      </c>
      <c r="O26" s="27"/>
      <c r="P26" s="97"/>
      <c r="Q26" s="97"/>
      <c r="R26" s="97"/>
      <c r="S26" s="28"/>
      <c r="T26" s="28"/>
      <c r="U26" s="28"/>
      <c r="V26" s="183">
        <f t="shared" si="29"/>
        <v>0</v>
      </c>
      <c r="W26" s="183">
        <f t="shared" si="3"/>
        <v>0</v>
      </c>
      <c r="X26" s="183">
        <f t="shared" si="4"/>
        <v>0</v>
      </c>
      <c r="Y26" s="183">
        <f t="shared" si="5"/>
        <v>0</v>
      </c>
      <c r="Z26" s="183">
        <f t="shared" si="6"/>
        <v>0</v>
      </c>
      <c r="AA26" s="183">
        <f t="shared" si="7"/>
        <v>0</v>
      </c>
      <c r="AB26" s="183">
        <f t="shared" si="8"/>
        <v>0</v>
      </c>
      <c r="AC26" s="183">
        <f t="shared" si="30"/>
        <v>0</v>
      </c>
      <c r="AD26" s="183">
        <f t="shared" si="31"/>
        <v>0</v>
      </c>
      <c r="AE26" s="183">
        <f t="shared" si="32"/>
        <v>0</v>
      </c>
      <c r="AF26" s="183">
        <f t="shared" si="33"/>
        <v>0</v>
      </c>
      <c r="AG26" s="183">
        <f t="shared" si="34"/>
        <v>0</v>
      </c>
      <c r="AH26" s="28"/>
      <c r="AI26" s="183">
        <f t="shared" si="37"/>
        <v>0</v>
      </c>
      <c r="AJ26" s="183">
        <f t="shared" si="35"/>
        <v>0</v>
      </c>
      <c r="AK26" s="183">
        <f t="shared" si="36"/>
        <v>0</v>
      </c>
      <c r="AL26" s="122"/>
      <c r="AQ26" s="158" t="s">
        <v>1659</v>
      </c>
      <c r="AS26" s="101"/>
      <c r="AX26" s="159"/>
    </row>
    <row r="27" spans="2:50" s="165" customFormat="1" ht="25.15" customHeight="1" x14ac:dyDescent="0.35">
      <c r="B27" s="163"/>
      <c r="C27" s="163"/>
      <c r="D27" s="121"/>
      <c r="E27" s="125">
        <v>17</v>
      </c>
      <c r="F27" s="126"/>
      <c r="G27" s="126"/>
      <c r="H27" s="126"/>
      <c r="I27" s="164"/>
      <c r="J27" s="183">
        <f t="shared" si="27"/>
        <v>0</v>
      </c>
      <c r="K27" s="183">
        <f t="shared" si="28"/>
        <v>0</v>
      </c>
      <c r="L27" s="164"/>
      <c r="M27" s="183">
        <f t="shared" si="2"/>
        <v>0</v>
      </c>
      <c r="N27" s="183">
        <f t="shared" si="18"/>
        <v>0</v>
      </c>
      <c r="O27" s="27"/>
      <c r="P27" s="97"/>
      <c r="Q27" s="97"/>
      <c r="R27" s="97"/>
      <c r="S27" s="28"/>
      <c r="T27" s="28"/>
      <c r="U27" s="28"/>
      <c r="V27" s="183">
        <f t="shared" si="29"/>
        <v>0</v>
      </c>
      <c r="W27" s="183">
        <f t="shared" si="3"/>
        <v>0</v>
      </c>
      <c r="X27" s="183">
        <f t="shared" si="4"/>
        <v>0</v>
      </c>
      <c r="Y27" s="183">
        <f t="shared" si="5"/>
        <v>0</v>
      </c>
      <c r="Z27" s="183">
        <f t="shared" si="6"/>
        <v>0</v>
      </c>
      <c r="AA27" s="183">
        <f t="shared" si="7"/>
        <v>0</v>
      </c>
      <c r="AB27" s="183">
        <f t="shared" si="8"/>
        <v>0</v>
      </c>
      <c r="AC27" s="183">
        <f t="shared" si="30"/>
        <v>0</v>
      </c>
      <c r="AD27" s="183">
        <f t="shared" si="31"/>
        <v>0</v>
      </c>
      <c r="AE27" s="183">
        <f t="shared" si="32"/>
        <v>0</v>
      </c>
      <c r="AF27" s="183">
        <f t="shared" si="33"/>
        <v>0</v>
      </c>
      <c r="AG27" s="183">
        <f t="shared" si="34"/>
        <v>0</v>
      </c>
      <c r="AH27" s="28"/>
      <c r="AI27" s="183">
        <f t="shared" si="37"/>
        <v>0</v>
      </c>
      <c r="AJ27" s="183">
        <f t="shared" si="35"/>
        <v>0</v>
      </c>
      <c r="AK27" s="183">
        <f t="shared" si="36"/>
        <v>0</v>
      </c>
      <c r="AL27" s="122"/>
      <c r="AQ27" s="158" t="s">
        <v>1660</v>
      </c>
      <c r="AS27" s="101"/>
      <c r="AX27" s="159"/>
    </row>
    <row r="28" spans="2:50" s="165" customFormat="1" ht="25.15" customHeight="1" x14ac:dyDescent="0.35">
      <c r="B28" s="163"/>
      <c r="C28" s="163"/>
      <c r="D28" s="121"/>
      <c r="E28" s="125">
        <v>18</v>
      </c>
      <c r="F28" s="126"/>
      <c r="G28" s="126"/>
      <c r="H28" s="126"/>
      <c r="I28" s="164"/>
      <c r="J28" s="183">
        <f t="shared" si="27"/>
        <v>0</v>
      </c>
      <c r="K28" s="183">
        <f t="shared" si="28"/>
        <v>0</v>
      </c>
      <c r="L28" s="164"/>
      <c r="M28" s="183">
        <f t="shared" si="2"/>
        <v>0</v>
      </c>
      <c r="N28" s="183">
        <f t="shared" si="18"/>
        <v>0</v>
      </c>
      <c r="O28" s="27"/>
      <c r="P28" s="97"/>
      <c r="Q28" s="97"/>
      <c r="R28" s="97"/>
      <c r="S28" s="28"/>
      <c r="T28" s="28"/>
      <c r="U28" s="28"/>
      <c r="V28" s="183">
        <f t="shared" si="29"/>
        <v>0</v>
      </c>
      <c r="W28" s="183">
        <f t="shared" si="3"/>
        <v>0</v>
      </c>
      <c r="X28" s="183">
        <f t="shared" si="4"/>
        <v>0</v>
      </c>
      <c r="Y28" s="183">
        <f t="shared" si="5"/>
        <v>0</v>
      </c>
      <c r="Z28" s="183">
        <f t="shared" si="6"/>
        <v>0</v>
      </c>
      <c r="AA28" s="183">
        <f t="shared" si="7"/>
        <v>0</v>
      </c>
      <c r="AB28" s="183">
        <f t="shared" si="8"/>
        <v>0</v>
      </c>
      <c r="AC28" s="183">
        <f t="shared" si="30"/>
        <v>0</v>
      </c>
      <c r="AD28" s="183">
        <f t="shared" si="31"/>
        <v>0</v>
      </c>
      <c r="AE28" s="183">
        <f t="shared" si="32"/>
        <v>0</v>
      </c>
      <c r="AF28" s="183">
        <f t="shared" si="33"/>
        <v>0</v>
      </c>
      <c r="AG28" s="183">
        <f t="shared" si="34"/>
        <v>0</v>
      </c>
      <c r="AH28" s="28"/>
      <c r="AI28" s="183">
        <f t="shared" si="37"/>
        <v>0</v>
      </c>
      <c r="AJ28" s="183">
        <f t="shared" si="35"/>
        <v>0</v>
      </c>
      <c r="AK28" s="183">
        <f t="shared" si="36"/>
        <v>0</v>
      </c>
      <c r="AL28" s="122"/>
      <c r="AQ28" s="158" t="s">
        <v>1661</v>
      </c>
      <c r="AS28" s="101"/>
      <c r="AX28" s="159"/>
    </row>
    <row r="29" spans="2:50" s="165" customFormat="1" ht="25.15" customHeight="1" x14ac:dyDescent="0.35">
      <c r="B29" s="163"/>
      <c r="C29" s="163"/>
      <c r="D29" s="121"/>
      <c r="E29" s="125">
        <v>19</v>
      </c>
      <c r="F29" s="126"/>
      <c r="G29" s="126"/>
      <c r="H29" s="126"/>
      <c r="I29" s="164"/>
      <c r="J29" s="183">
        <f t="shared" si="27"/>
        <v>0</v>
      </c>
      <c r="K29" s="183">
        <f t="shared" si="28"/>
        <v>0</v>
      </c>
      <c r="L29" s="164"/>
      <c r="M29" s="183">
        <f t="shared" si="2"/>
        <v>0</v>
      </c>
      <c r="N29" s="183">
        <f t="shared" si="18"/>
        <v>0</v>
      </c>
      <c r="O29" s="27"/>
      <c r="P29" s="97"/>
      <c r="Q29" s="97"/>
      <c r="R29" s="97"/>
      <c r="S29" s="28"/>
      <c r="T29" s="28"/>
      <c r="U29" s="28"/>
      <c r="V29" s="183">
        <f t="shared" si="29"/>
        <v>0</v>
      </c>
      <c r="W29" s="183">
        <f t="shared" si="3"/>
        <v>0</v>
      </c>
      <c r="X29" s="183">
        <f t="shared" si="4"/>
        <v>0</v>
      </c>
      <c r="Y29" s="183">
        <f t="shared" si="5"/>
        <v>0</v>
      </c>
      <c r="Z29" s="183">
        <f t="shared" si="6"/>
        <v>0</v>
      </c>
      <c r="AA29" s="183">
        <f t="shared" si="7"/>
        <v>0</v>
      </c>
      <c r="AB29" s="183">
        <f t="shared" si="8"/>
        <v>0</v>
      </c>
      <c r="AC29" s="183">
        <f t="shared" si="30"/>
        <v>0</v>
      </c>
      <c r="AD29" s="183">
        <f t="shared" si="31"/>
        <v>0</v>
      </c>
      <c r="AE29" s="183">
        <f t="shared" si="32"/>
        <v>0</v>
      </c>
      <c r="AF29" s="183">
        <f t="shared" si="33"/>
        <v>0</v>
      </c>
      <c r="AG29" s="183">
        <f t="shared" si="34"/>
        <v>0</v>
      </c>
      <c r="AH29" s="28"/>
      <c r="AI29" s="183">
        <f t="shared" si="37"/>
        <v>0</v>
      </c>
      <c r="AJ29" s="183">
        <f t="shared" si="35"/>
        <v>0</v>
      </c>
      <c r="AK29" s="183">
        <f t="shared" si="36"/>
        <v>0</v>
      </c>
      <c r="AL29" s="122"/>
      <c r="AQ29" s="158" t="s">
        <v>1662</v>
      </c>
      <c r="AS29" s="101"/>
      <c r="AX29" s="159"/>
    </row>
    <row r="30" spans="2:50" s="165" customFormat="1" ht="25.15" customHeight="1" x14ac:dyDescent="0.35">
      <c r="B30" s="163"/>
      <c r="C30" s="163"/>
      <c r="D30" s="121"/>
      <c r="E30" s="125">
        <v>20</v>
      </c>
      <c r="F30" s="126"/>
      <c r="G30" s="126"/>
      <c r="H30" s="126"/>
      <c r="I30" s="164"/>
      <c r="J30" s="183">
        <f t="shared" si="27"/>
        <v>0</v>
      </c>
      <c r="K30" s="183">
        <f t="shared" si="28"/>
        <v>0</v>
      </c>
      <c r="L30" s="164"/>
      <c r="M30" s="183">
        <f t="shared" si="2"/>
        <v>0</v>
      </c>
      <c r="N30" s="183">
        <f t="shared" si="18"/>
        <v>0</v>
      </c>
      <c r="O30" s="27"/>
      <c r="P30" s="97"/>
      <c r="Q30" s="97"/>
      <c r="R30" s="97"/>
      <c r="S30" s="28"/>
      <c r="T30" s="28"/>
      <c r="U30" s="28"/>
      <c r="V30" s="183">
        <f t="shared" si="29"/>
        <v>0</v>
      </c>
      <c r="W30" s="183">
        <f t="shared" si="3"/>
        <v>0</v>
      </c>
      <c r="X30" s="183">
        <f t="shared" si="4"/>
        <v>0</v>
      </c>
      <c r="Y30" s="183">
        <f t="shared" si="5"/>
        <v>0</v>
      </c>
      <c r="Z30" s="183">
        <f t="shared" si="6"/>
        <v>0</v>
      </c>
      <c r="AA30" s="183">
        <f t="shared" si="7"/>
        <v>0</v>
      </c>
      <c r="AB30" s="183">
        <f t="shared" si="8"/>
        <v>0</v>
      </c>
      <c r="AC30" s="183">
        <f t="shared" si="30"/>
        <v>0</v>
      </c>
      <c r="AD30" s="183">
        <f t="shared" si="31"/>
        <v>0</v>
      </c>
      <c r="AE30" s="183">
        <f t="shared" si="32"/>
        <v>0</v>
      </c>
      <c r="AF30" s="183">
        <f t="shared" si="33"/>
        <v>0</v>
      </c>
      <c r="AG30" s="183">
        <f t="shared" si="34"/>
        <v>0</v>
      </c>
      <c r="AH30" s="28"/>
      <c r="AI30" s="183">
        <f t="shared" si="37"/>
        <v>0</v>
      </c>
      <c r="AJ30" s="183">
        <f t="shared" si="35"/>
        <v>0</v>
      </c>
      <c r="AK30" s="183">
        <f t="shared" si="36"/>
        <v>0</v>
      </c>
      <c r="AL30" s="122"/>
      <c r="AQ30" s="158" t="s">
        <v>1663</v>
      </c>
      <c r="AS30" s="101"/>
      <c r="AX30" s="159"/>
    </row>
    <row r="31" spans="2:50" s="165" customFormat="1" ht="25.15" customHeight="1" x14ac:dyDescent="0.35">
      <c r="B31" s="163"/>
      <c r="C31" s="163"/>
      <c r="D31" s="121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78"/>
      <c r="AJ31" s="78"/>
      <c r="AK31" s="78"/>
      <c r="AL31" s="122"/>
      <c r="AQ31" s="158" t="s">
        <v>1664</v>
      </c>
      <c r="AS31" s="101"/>
      <c r="AX31" s="159"/>
    </row>
    <row r="32" spans="2:50" ht="14.25" x14ac:dyDescent="0.2">
      <c r="C32" s="115"/>
      <c r="D32" s="131"/>
      <c r="E32" s="132"/>
      <c r="F32" s="132"/>
      <c r="G32" s="132"/>
      <c r="H32" s="132"/>
      <c r="I32" s="132"/>
      <c r="J32" s="184">
        <f>SUM(J11:J30)</f>
        <v>0</v>
      </c>
      <c r="K32" s="184">
        <f>SUM(K11:K30)</f>
        <v>0</v>
      </c>
      <c r="L32" s="132"/>
      <c r="M32" s="184">
        <f>SUM(M11:M30)</f>
        <v>0</v>
      </c>
      <c r="N32" s="184">
        <f>SUM(N11:N30)</f>
        <v>0</v>
      </c>
      <c r="O32" s="133"/>
      <c r="P32" s="133"/>
      <c r="Q32" s="133"/>
      <c r="R32" s="133"/>
      <c r="S32" s="134"/>
      <c r="T32" s="134"/>
      <c r="U32" s="134"/>
      <c r="V32" s="184">
        <f t="shared" ref="V32:AB32" si="38">SUM(V11:V30)</f>
        <v>0</v>
      </c>
      <c r="W32" s="184">
        <f t="shared" si="38"/>
        <v>0</v>
      </c>
      <c r="X32" s="184">
        <f t="shared" si="38"/>
        <v>0</v>
      </c>
      <c r="Y32" s="184">
        <f t="shared" si="38"/>
        <v>0</v>
      </c>
      <c r="Z32" s="184">
        <f t="shared" si="38"/>
        <v>0</v>
      </c>
      <c r="AA32" s="184">
        <f t="shared" si="38"/>
        <v>0</v>
      </c>
      <c r="AB32" s="184">
        <f t="shared" si="38"/>
        <v>0</v>
      </c>
      <c r="AC32" s="184">
        <f t="shared" ref="AC32:AG32" si="39">SUM(AC11:AC30)</f>
        <v>0</v>
      </c>
      <c r="AD32" s="184">
        <f t="shared" si="39"/>
        <v>0</v>
      </c>
      <c r="AE32" s="184">
        <f>SUM(AE11:AE30)</f>
        <v>0</v>
      </c>
      <c r="AF32" s="184">
        <f t="shared" si="39"/>
        <v>0</v>
      </c>
      <c r="AG32" s="184">
        <f t="shared" si="39"/>
        <v>0</v>
      </c>
      <c r="AH32" s="134"/>
      <c r="AI32" s="184">
        <f>SUM(AI11:AI30)</f>
        <v>0</v>
      </c>
      <c r="AJ32" s="184">
        <f t="shared" ref="AJ32" si="40">SUM(AJ11:AJ30)</f>
        <v>0</v>
      </c>
      <c r="AK32" s="184">
        <f>SUM(AK11:AK30)</f>
        <v>0</v>
      </c>
      <c r="AL32" s="135"/>
      <c r="AM32" s="155"/>
      <c r="AQ32" s="158" t="s">
        <v>1665</v>
      </c>
      <c r="AX32" s="159" t="s">
        <v>344</v>
      </c>
    </row>
    <row r="33" spans="3:50" ht="10.5" customHeight="1" thickBot="1" x14ac:dyDescent="0.25">
      <c r="C33" s="115"/>
      <c r="D33" s="136"/>
      <c r="E33" s="137"/>
      <c r="F33" s="137"/>
      <c r="G33" s="137"/>
      <c r="H33" s="138"/>
      <c r="I33" s="138"/>
      <c r="J33" s="167"/>
      <c r="K33" s="167"/>
      <c r="L33" s="138"/>
      <c r="M33" s="167"/>
      <c r="N33" s="167"/>
      <c r="O33" s="139"/>
      <c r="P33" s="139"/>
      <c r="Q33" s="139"/>
      <c r="R33" s="139"/>
      <c r="S33" s="140"/>
      <c r="T33" s="140"/>
      <c r="U33" s="140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40"/>
      <c r="AI33" s="42"/>
      <c r="AJ33" s="42"/>
      <c r="AK33" s="42"/>
      <c r="AL33" s="141"/>
      <c r="AQ33" s="158" t="s">
        <v>1666</v>
      </c>
      <c r="AX33" s="159" t="s">
        <v>345</v>
      </c>
    </row>
    <row r="34" spans="3:50" ht="15.75" thickBot="1" x14ac:dyDescent="0.3">
      <c r="C34" s="115"/>
      <c r="E34" s="168"/>
      <c r="F34" s="168"/>
      <c r="G34" s="168"/>
      <c r="H34" s="169"/>
      <c r="I34" s="169"/>
      <c r="J34" s="169"/>
      <c r="K34" s="169"/>
      <c r="L34" s="169"/>
      <c r="M34" s="169"/>
      <c r="N34" s="169"/>
      <c r="O34" s="170"/>
      <c r="P34" s="170"/>
      <c r="Q34" s="170"/>
      <c r="R34" s="170"/>
      <c r="S34" s="170"/>
      <c r="T34" s="170"/>
      <c r="U34" s="170"/>
      <c r="V34" s="170"/>
      <c r="W34" s="170" t="s">
        <v>1599</v>
      </c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Q34" s="158" t="s">
        <v>1667</v>
      </c>
      <c r="AS34" s="146" t="s">
        <v>1</v>
      </c>
      <c r="AT34" s="101" t="s">
        <v>1</v>
      </c>
      <c r="AV34" s="146" t="s">
        <v>1283</v>
      </c>
      <c r="AX34" s="159" t="s">
        <v>346</v>
      </c>
    </row>
    <row r="35" spans="3:50" x14ac:dyDescent="0.25">
      <c r="C35" s="115"/>
      <c r="E35" s="168"/>
      <c r="F35" s="168"/>
      <c r="G35" s="168"/>
      <c r="H35" s="171"/>
      <c r="I35" s="171"/>
      <c r="J35" s="171"/>
      <c r="K35" s="171"/>
      <c r="L35" s="171"/>
      <c r="M35" s="171"/>
      <c r="N35" s="171"/>
      <c r="O35" s="172"/>
      <c r="P35" s="172"/>
      <c r="Q35" s="172"/>
      <c r="R35" s="172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Q35" s="158" t="s">
        <v>1668</v>
      </c>
      <c r="AS35" s="146" t="s">
        <v>1281</v>
      </c>
      <c r="AT35" s="101" t="s">
        <v>51</v>
      </c>
      <c r="AV35" s="173" t="s">
        <v>1284</v>
      </c>
      <c r="AX35" s="159" t="s">
        <v>347</v>
      </c>
    </row>
    <row r="36" spans="3:50" x14ac:dyDescent="0.25">
      <c r="C36" s="115"/>
      <c r="E36" s="168"/>
      <c r="F36" s="168"/>
      <c r="G36" s="168"/>
      <c r="H36" s="171"/>
      <c r="I36" s="171"/>
      <c r="J36" s="171"/>
      <c r="K36" s="171"/>
      <c r="L36" s="171"/>
      <c r="M36" s="171"/>
      <c r="N36" s="171"/>
      <c r="O36" s="172"/>
      <c r="P36" s="172"/>
      <c r="Q36" s="172"/>
      <c r="R36" s="172"/>
      <c r="S36" s="170"/>
      <c r="T36" s="170"/>
      <c r="U36" s="128" t="s">
        <v>1842</v>
      </c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Q36" s="158" t="s">
        <v>1669</v>
      </c>
      <c r="AS36" s="146" t="s">
        <v>1282</v>
      </c>
      <c r="AT36" s="101" t="s">
        <v>52</v>
      </c>
      <c r="AV36" s="174" t="s">
        <v>1285</v>
      </c>
      <c r="AX36" s="159" t="s">
        <v>348</v>
      </c>
    </row>
    <row r="37" spans="3:50" x14ac:dyDescent="0.25">
      <c r="C37" s="115"/>
      <c r="E37" s="168"/>
      <c r="F37" s="168"/>
      <c r="G37" s="168"/>
      <c r="H37" s="171"/>
      <c r="I37" s="171"/>
      <c r="J37" s="171"/>
      <c r="K37" s="171"/>
      <c r="L37" s="171"/>
      <c r="M37" s="171"/>
      <c r="N37" s="171"/>
      <c r="O37" s="172"/>
      <c r="P37" s="172"/>
      <c r="Q37" s="172"/>
      <c r="R37" s="172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Q37" s="158" t="s">
        <v>1670</v>
      </c>
      <c r="AT37" s="101" t="s">
        <v>53</v>
      </c>
      <c r="AV37" s="174" t="s">
        <v>1286</v>
      </c>
      <c r="AX37" s="159" t="s">
        <v>349</v>
      </c>
    </row>
    <row r="38" spans="3:50" x14ac:dyDescent="0.25">
      <c r="C38" s="115"/>
      <c r="E38" s="168"/>
      <c r="F38" s="168"/>
      <c r="G38" s="168"/>
      <c r="H38" s="169"/>
      <c r="I38" s="169"/>
      <c r="J38" s="169"/>
      <c r="K38" s="169"/>
      <c r="L38" s="169"/>
      <c r="M38" s="169"/>
      <c r="N38" s="169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Q38" s="158" t="s">
        <v>1671</v>
      </c>
      <c r="AT38" s="101" t="s">
        <v>54</v>
      </c>
      <c r="AV38" s="174" t="s">
        <v>1287</v>
      </c>
      <c r="AX38" s="159" t="s">
        <v>350</v>
      </c>
    </row>
    <row r="39" spans="3:50" x14ac:dyDescent="0.25">
      <c r="C39" s="115"/>
      <c r="E39" s="168"/>
      <c r="F39" s="168"/>
      <c r="G39" s="168"/>
      <c r="H39" s="169"/>
      <c r="I39" s="169"/>
      <c r="J39" s="169"/>
      <c r="K39" s="169"/>
      <c r="L39" s="169"/>
      <c r="M39" s="169"/>
      <c r="N39" s="169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Q39" s="158" t="s">
        <v>1672</v>
      </c>
      <c r="AT39" s="101" t="s">
        <v>55</v>
      </c>
      <c r="AV39" s="174" t="s">
        <v>1288</v>
      </c>
      <c r="AX39" s="159" t="s">
        <v>351</v>
      </c>
    </row>
    <row r="40" spans="3:50" x14ac:dyDescent="0.25">
      <c r="C40" s="115"/>
      <c r="E40" s="168"/>
      <c r="F40" s="168"/>
      <c r="G40" s="168"/>
      <c r="H40" s="169"/>
      <c r="I40" s="169"/>
      <c r="J40" s="169"/>
      <c r="K40" s="169"/>
      <c r="L40" s="169"/>
      <c r="M40" s="169"/>
      <c r="N40" s="169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Q40" s="158" t="s">
        <v>1673</v>
      </c>
      <c r="AT40" s="101" t="s">
        <v>56</v>
      </c>
      <c r="AV40" s="174" t="s">
        <v>1289</v>
      </c>
      <c r="AX40" s="159" t="s">
        <v>352</v>
      </c>
    </row>
    <row r="41" spans="3:50" x14ac:dyDescent="0.25">
      <c r="C41" s="115"/>
      <c r="E41" s="168"/>
      <c r="F41" s="168"/>
      <c r="G41" s="168"/>
      <c r="H41" s="169"/>
      <c r="I41" s="169"/>
      <c r="J41" s="169"/>
      <c r="K41" s="169"/>
      <c r="L41" s="169"/>
      <c r="M41" s="169"/>
      <c r="N41" s="169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Q41" s="158" t="s">
        <v>1674</v>
      </c>
      <c r="AT41" s="101" t="s">
        <v>57</v>
      </c>
      <c r="AV41" s="174" t="s">
        <v>1290</v>
      </c>
      <c r="AX41" s="159" t="s">
        <v>353</v>
      </c>
    </row>
    <row r="42" spans="3:50" x14ac:dyDescent="0.25">
      <c r="C42" s="115"/>
      <c r="E42" s="168"/>
      <c r="F42" s="168"/>
      <c r="G42" s="168"/>
      <c r="H42" s="169"/>
      <c r="I42" s="169"/>
      <c r="J42" s="169"/>
      <c r="K42" s="169"/>
      <c r="L42" s="169"/>
      <c r="M42" s="169"/>
      <c r="N42" s="169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Q42" s="158" t="s">
        <v>1675</v>
      </c>
      <c r="AT42" s="101" t="s">
        <v>58</v>
      </c>
      <c r="AV42" s="174" t="s">
        <v>1291</v>
      </c>
      <c r="AX42" s="159" t="s">
        <v>354</v>
      </c>
    </row>
    <row r="43" spans="3:50" x14ac:dyDescent="0.25">
      <c r="C43" s="115"/>
      <c r="E43" s="168"/>
      <c r="F43" s="168"/>
      <c r="G43" s="168"/>
      <c r="H43" s="169"/>
      <c r="I43" s="169"/>
      <c r="J43" s="169"/>
      <c r="K43" s="169"/>
      <c r="L43" s="169"/>
      <c r="M43" s="169"/>
      <c r="N43" s="169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Q43" s="158" t="s">
        <v>1676</v>
      </c>
      <c r="AT43" s="101" t="s">
        <v>59</v>
      </c>
      <c r="AV43" s="174" t="s">
        <v>1292</v>
      </c>
      <c r="AX43" s="159" t="s">
        <v>355</v>
      </c>
    </row>
    <row r="44" spans="3:50" x14ac:dyDescent="0.25">
      <c r="C44" s="115"/>
      <c r="E44" s="168"/>
      <c r="F44" s="168"/>
      <c r="G44" s="168"/>
      <c r="H44" s="169"/>
      <c r="I44" s="169"/>
      <c r="J44" s="169"/>
      <c r="K44" s="169"/>
      <c r="L44" s="169"/>
      <c r="M44" s="169"/>
      <c r="N44" s="169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Q44" s="158" t="s">
        <v>1677</v>
      </c>
      <c r="AT44" s="101" t="s">
        <v>60</v>
      </c>
      <c r="AV44" s="174" t="s">
        <v>1293</v>
      </c>
      <c r="AX44" s="159" t="s">
        <v>356</v>
      </c>
    </row>
    <row r="45" spans="3:50" x14ac:dyDescent="0.25">
      <c r="C45" s="115"/>
      <c r="E45" s="168"/>
      <c r="F45" s="168"/>
      <c r="G45" s="168"/>
      <c r="H45" s="169"/>
      <c r="I45" s="169"/>
      <c r="J45" s="169"/>
      <c r="K45" s="169"/>
      <c r="L45" s="169"/>
      <c r="M45" s="169"/>
      <c r="N45" s="169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Q45" s="158" t="s">
        <v>1678</v>
      </c>
      <c r="AT45" s="101" t="s">
        <v>61</v>
      </c>
      <c r="AV45" s="174" t="s">
        <v>1294</v>
      </c>
      <c r="AX45" s="159" t="s">
        <v>357</v>
      </c>
    </row>
    <row r="46" spans="3:50" x14ac:dyDescent="0.25">
      <c r="C46" s="115"/>
      <c r="E46" s="168"/>
      <c r="F46" s="168"/>
      <c r="G46" s="168"/>
      <c r="H46" s="169"/>
      <c r="I46" s="169"/>
      <c r="J46" s="169"/>
      <c r="K46" s="169"/>
      <c r="L46" s="169"/>
      <c r="M46" s="169"/>
      <c r="N46" s="169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Q46" s="158" t="s">
        <v>1679</v>
      </c>
      <c r="AT46" s="101" t="s">
        <v>62</v>
      </c>
      <c r="AV46" s="174" t="s">
        <v>1295</v>
      </c>
      <c r="AX46" s="159" t="s">
        <v>358</v>
      </c>
    </row>
    <row r="47" spans="3:50" x14ac:dyDescent="0.25">
      <c r="C47" s="115"/>
      <c r="E47" s="168"/>
      <c r="F47" s="168"/>
      <c r="G47" s="168"/>
      <c r="H47" s="169"/>
      <c r="I47" s="169"/>
      <c r="J47" s="169"/>
      <c r="K47" s="169"/>
      <c r="L47" s="169"/>
      <c r="M47" s="169"/>
      <c r="N47" s="169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Q47" s="158" t="s">
        <v>1680</v>
      </c>
      <c r="AT47" s="101" t="s">
        <v>63</v>
      </c>
      <c r="AV47" s="174" t="s">
        <v>1296</v>
      </c>
      <c r="AX47" s="159" t="s">
        <v>359</v>
      </c>
    </row>
    <row r="48" spans="3:50" ht="25.5" x14ac:dyDescent="0.25">
      <c r="C48" s="115"/>
      <c r="E48" s="168"/>
      <c r="F48" s="168"/>
      <c r="G48" s="168"/>
      <c r="H48" s="169"/>
      <c r="I48" s="169"/>
      <c r="J48" s="169"/>
      <c r="K48" s="169"/>
      <c r="L48" s="169"/>
      <c r="M48" s="169"/>
      <c r="N48" s="169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Q48" s="158" t="s">
        <v>1681</v>
      </c>
      <c r="AT48" s="101" t="s">
        <v>64</v>
      </c>
      <c r="AV48" s="174" t="s">
        <v>1297</v>
      </c>
      <c r="AX48" s="159" t="s">
        <v>360</v>
      </c>
    </row>
    <row r="49" spans="3:50" x14ac:dyDescent="0.25">
      <c r="C49" s="115"/>
      <c r="E49" s="168"/>
      <c r="F49" s="168"/>
      <c r="G49" s="168"/>
      <c r="H49" s="169"/>
      <c r="I49" s="169"/>
      <c r="J49" s="169"/>
      <c r="K49" s="169"/>
      <c r="L49" s="169"/>
      <c r="M49" s="169"/>
      <c r="N49" s="169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Q49" s="158" t="s">
        <v>1682</v>
      </c>
      <c r="AT49" s="101" t="s">
        <v>65</v>
      </c>
      <c r="AV49" s="174" t="s">
        <v>1298</v>
      </c>
      <c r="AX49" s="159" t="s">
        <v>361</v>
      </c>
    </row>
    <row r="50" spans="3:50" x14ac:dyDescent="0.25">
      <c r="C50" s="115"/>
      <c r="E50" s="168"/>
      <c r="F50" s="168"/>
      <c r="G50" s="168"/>
      <c r="H50" s="169"/>
      <c r="I50" s="169"/>
      <c r="J50" s="169"/>
      <c r="K50" s="169"/>
      <c r="L50" s="169"/>
      <c r="M50" s="169"/>
      <c r="N50" s="169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Q50" s="158" t="s">
        <v>1683</v>
      </c>
      <c r="AT50" s="101" t="s">
        <v>66</v>
      </c>
      <c r="AV50" s="174" t="s">
        <v>1299</v>
      </c>
      <c r="AX50" s="159" t="s">
        <v>362</v>
      </c>
    </row>
    <row r="51" spans="3:50" x14ac:dyDescent="0.25">
      <c r="C51" s="115"/>
      <c r="E51" s="168"/>
      <c r="F51" s="168"/>
      <c r="G51" s="168"/>
      <c r="H51" s="169"/>
      <c r="I51" s="169"/>
      <c r="J51" s="169"/>
      <c r="K51" s="169"/>
      <c r="L51" s="169"/>
      <c r="M51" s="169"/>
      <c r="N51" s="169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Q51" s="158" t="s">
        <v>1684</v>
      </c>
      <c r="AT51" s="101" t="s">
        <v>67</v>
      </c>
      <c r="AV51" s="174" t="s">
        <v>1300</v>
      </c>
      <c r="AX51" s="159" t="s">
        <v>363</v>
      </c>
    </row>
    <row r="52" spans="3:50" x14ac:dyDescent="0.25">
      <c r="C52" s="115"/>
      <c r="E52" s="168"/>
      <c r="F52" s="168"/>
      <c r="G52" s="168"/>
      <c r="H52" s="169"/>
      <c r="I52" s="169"/>
      <c r="J52" s="169"/>
      <c r="K52" s="169"/>
      <c r="L52" s="169"/>
      <c r="M52" s="169"/>
      <c r="N52" s="169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Q52" s="158" t="s">
        <v>1685</v>
      </c>
      <c r="AT52" s="101" t="s">
        <v>68</v>
      </c>
      <c r="AV52" s="174" t="s">
        <v>1301</v>
      </c>
      <c r="AX52" s="159" t="s">
        <v>364</v>
      </c>
    </row>
    <row r="53" spans="3:50" x14ac:dyDescent="0.25">
      <c r="C53" s="115"/>
      <c r="E53" s="175"/>
      <c r="F53" s="175"/>
      <c r="G53" s="175"/>
      <c r="AQ53" s="158" t="s">
        <v>1686</v>
      </c>
      <c r="AT53" s="101" t="s">
        <v>69</v>
      </c>
      <c r="AV53" s="174" t="s">
        <v>1302</v>
      </c>
      <c r="AX53" s="159" t="s">
        <v>365</v>
      </c>
    </row>
    <row r="54" spans="3:50" x14ac:dyDescent="0.25">
      <c r="C54" s="115"/>
      <c r="E54" s="175"/>
      <c r="F54" s="175"/>
      <c r="G54" s="175"/>
      <c r="AQ54" s="158" t="s">
        <v>1687</v>
      </c>
      <c r="AT54" s="101" t="s">
        <v>70</v>
      </c>
      <c r="AV54" s="174" t="s">
        <v>1303</v>
      </c>
      <c r="AX54" s="159" t="s">
        <v>366</v>
      </c>
    </row>
    <row r="55" spans="3:50" x14ac:dyDescent="0.25">
      <c r="C55" s="115"/>
      <c r="E55" s="175"/>
      <c r="F55" s="175"/>
      <c r="G55" s="175"/>
      <c r="AQ55" s="158" t="s">
        <v>1688</v>
      </c>
      <c r="AT55" s="101" t="s">
        <v>71</v>
      </c>
      <c r="AV55" s="174" t="s">
        <v>1304</v>
      </c>
      <c r="AX55" s="159" t="s">
        <v>367</v>
      </c>
    </row>
    <row r="56" spans="3:50" x14ac:dyDescent="0.25">
      <c r="C56" s="115"/>
      <c r="E56" s="175"/>
      <c r="F56" s="175"/>
      <c r="G56" s="175"/>
      <c r="AQ56" s="158" t="s">
        <v>1689</v>
      </c>
      <c r="AT56" s="101" t="s">
        <v>72</v>
      </c>
      <c r="AV56" s="174" t="s">
        <v>1305</v>
      </c>
      <c r="AX56" s="159" t="s">
        <v>368</v>
      </c>
    </row>
    <row r="57" spans="3:50" x14ac:dyDescent="0.25">
      <c r="C57" s="115"/>
      <c r="E57" s="175"/>
      <c r="F57" s="175"/>
      <c r="G57" s="175"/>
      <c r="AQ57" s="158" t="s">
        <v>1690</v>
      </c>
      <c r="AT57" s="101" t="s">
        <v>73</v>
      </c>
      <c r="AV57" s="174" t="s">
        <v>1306</v>
      </c>
      <c r="AX57" s="159" t="s">
        <v>369</v>
      </c>
    </row>
    <row r="58" spans="3:50" x14ac:dyDescent="0.25">
      <c r="C58" s="156"/>
      <c r="D58" s="15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Q58" s="158" t="s">
        <v>1691</v>
      </c>
      <c r="AT58" s="101" t="s">
        <v>74</v>
      </c>
      <c r="AV58" s="174" t="s">
        <v>1307</v>
      </c>
      <c r="AX58" s="159" t="s">
        <v>370</v>
      </c>
    </row>
    <row r="59" spans="3:50" x14ac:dyDescent="0.25">
      <c r="C59" s="156"/>
      <c r="D59" s="15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Q59" s="158" t="s">
        <v>1692</v>
      </c>
      <c r="AT59" s="101" t="s">
        <v>75</v>
      </c>
      <c r="AV59" s="174" t="s">
        <v>1308</v>
      </c>
      <c r="AX59" s="159" t="s">
        <v>371</v>
      </c>
    </row>
    <row r="60" spans="3:50" ht="25.5" x14ac:dyDescent="0.25">
      <c r="C60" s="156"/>
      <c r="D60" s="15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Q60" s="158" t="s">
        <v>1693</v>
      </c>
      <c r="AT60" s="101" t="s">
        <v>76</v>
      </c>
      <c r="AV60" s="174" t="s">
        <v>1309</v>
      </c>
      <c r="AX60" s="159" t="s">
        <v>372</v>
      </c>
    </row>
    <row r="61" spans="3:50" x14ac:dyDescent="0.25">
      <c r="C61" s="156"/>
      <c r="D61" s="15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Q61" s="158" t="s">
        <v>1694</v>
      </c>
      <c r="AT61" s="101" t="s">
        <v>77</v>
      </c>
      <c r="AV61" s="174" t="s">
        <v>1310</v>
      </c>
      <c r="AX61" s="159" t="s">
        <v>373</v>
      </c>
    </row>
    <row r="62" spans="3:50" x14ac:dyDescent="0.25">
      <c r="C62" s="156"/>
      <c r="D62" s="15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Q62" s="158" t="s">
        <v>1695</v>
      </c>
      <c r="AT62" s="101" t="s">
        <v>78</v>
      </c>
      <c r="AV62" s="174" t="s">
        <v>1311</v>
      </c>
      <c r="AX62" s="159" t="s">
        <v>374</v>
      </c>
    </row>
    <row r="63" spans="3:50" x14ac:dyDescent="0.25">
      <c r="C63" s="156"/>
      <c r="D63" s="15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Q63" s="158" t="s">
        <v>1696</v>
      </c>
      <c r="AT63" s="101" t="s">
        <v>79</v>
      </c>
      <c r="AV63" s="174" t="s">
        <v>1312</v>
      </c>
      <c r="AX63" s="159" t="s">
        <v>375</v>
      </c>
    </row>
    <row r="64" spans="3:50" x14ac:dyDescent="0.25">
      <c r="C64" s="156"/>
      <c r="D64" s="15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Q64" s="158" t="s">
        <v>1697</v>
      </c>
      <c r="AT64" s="101" t="s">
        <v>80</v>
      </c>
      <c r="AV64" s="174" t="s">
        <v>1313</v>
      </c>
      <c r="AX64" s="159" t="s">
        <v>376</v>
      </c>
    </row>
    <row r="65" spans="3:50" x14ac:dyDescent="0.25">
      <c r="C65" s="156"/>
      <c r="D65" s="15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Q65" s="158" t="s">
        <v>1698</v>
      </c>
      <c r="AT65" s="101" t="s">
        <v>81</v>
      </c>
      <c r="AV65" s="174" t="s">
        <v>1314</v>
      </c>
      <c r="AX65" s="159" t="s">
        <v>377</v>
      </c>
    </row>
    <row r="66" spans="3:50" x14ac:dyDescent="0.25"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Q66" s="158" t="s">
        <v>1699</v>
      </c>
      <c r="AT66" s="101" t="s">
        <v>82</v>
      </c>
      <c r="AV66" s="174" t="s">
        <v>1315</v>
      </c>
      <c r="AX66" s="159" t="s">
        <v>378</v>
      </c>
    </row>
    <row r="67" spans="3:50" ht="25.5" x14ac:dyDescent="0.25">
      <c r="E67" s="175"/>
      <c r="F67" s="175"/>
      <c r="G67" s="175"/>
      <c r="AQ67" s="158" t="s">
        <v>1743</v>
      </c>
      <c r="AT67" s="101" t="s">
        <v>83</v>
      </c>
      <c r="AV67" s="174" t="s">
        <v>1316</v>
      </c>
      <c r="AX67" s="159" t="s">
        <v>379</v>
      </c>
    </row>
    <row r="68" spans="3:50" ht="25.5" x14ac:dyDescent="0.25">
      <c r="E68" s="175"/>
      <c r="F68" s="175"/>
      <c r="G68" s="175"/>
      <c r="AQ68" s="158" t="s">
        <v>1744</v>
      </c>
      <c r="AT68" s="101" t="s">
        <v>84</v>
      </c>
      <c r="AV68" s="174" t="s">
        <v>1317</v>
      </c>
      <c r="AX68" s="159" t="s">
        <v>380</v>
      </c>
    </row>
    <row r="69" spans="3:50" x14ac:dyDescent="0.25">
      <c r="E69" s="175"/>
      <c r="F69" s="175"/>
      <c r="G69" s="175"/>
      <c r="AQ69" s="158" t="s">
        <v>1745</v>
      </c>
      <c r="AT69" s="101" t="s">
        <v>85</v>
      </c>
      <c r="AV69" s="174" t="s">
        <v>1318</v>
      </c>
      <c r="AX69" s="159" t="s">
        <v>381</v>
      </c>
    </row>
    <row r="70" spans="3:50" x14ac:dyDescent="0.25">
      <c r="AQ70" s="158" t="s">
        <v>596</v>
      </c>
      <c r="AT70" s="101" t="s">
        <v>86</v>
      </c>
      <c r="AV70" s="174" t="s">
        <v>1319</v>
      </c>
      <c r="AX70" s="159" t="s">
        <v>382</v>
      </c>
    </row>
    <row r="71" spans="3:50" x14ac:dyDescent="0.25">
      <c r="AQ71" s="158" t="s">
        <v>600</v>
      </c>
      <c r="AT71" s="101" t="s">
        <v>87</v>
      </c>
      <c r="AV71" s="174" t="s">
        <v>1320</v>
      </c>
      <c r="AX71" s="159" t="s">
        <v>383</v>
      </c>
    </row>
    <row r="72" spans="3:50" x14ac:dyDescent="0.25">
      <c r="AQ72" s="158" t="s">
        <v>690</v>
      </c>
      <c r="AT72" s="101" t="s">
        <v>88</v>
      </c>
      <c r="AV72" s="174" t="s">
        <v>1321</v>
      </c>
      <c r="AX72" s="159" t="s">
        <v>384</v>
      </c>
    </row>
    <row r="73" spans="3:50" x14ac:dyDescent="0.25">
      <c r="AQ73" s="158" t="s">
        <v>822</v>
      </c>
      <c r="AT73" s="101" t="s">
        <v>89</v>
      </c>
      <c r="AV73" s="174" t="s">
        <v>1322</v>
      </c>
      <c r="AX73" s="159" t="s">
        <v>385</v>
      </c>
    </row>
    <row r="74" spans="3:50" x14ac:dyDescent="0.25">
      <c r="AQ74" s="158" t="s">
        <v>828</v>
      </c>
      <c r="AT74" s="101" t="s">
        <v>90</v>
      </c>
      <c r="AV74" s="174" t="s">
        <v>1323</v>
      </c>
      <c r="AX74" s="159" t="s">
        <v>386</v>
      </c>
    </row>
    <row r="75" spans="3:50" x14ac:dyDescent="0.25">
      <c r="AQ75" s="176" t="s">
        <v>1700</v>
      </c>
      <c r="AT75" s="101" t="s">
        <v>91</v>
      </c>
      <c r="AV75" s="174" t="s">
        <v>1324</v>
      </c>
      <c r="AX75" s="159" t="s">
        <v>387</v>
      </c>
    </row>
    <row r="76" spans="3:50" x14ac:dyDescent="0.25">
      <c r="AQ76" s="176" t="s">
        <v>1701</v>
      </c>
      <c r="AT76" s="101" t="s">
        <v>92</v>
      </c>
      <c r="AV76" s="174" t="s">
        <v>1325</v>
      </c>
      <c r="AX76" s="159" t="s">
        <v>388</v>
      </c>
    </row>
    <row r="77" spans="3:50" ht="25.5" x14ac:dyDescent="0.25">
      <c r="AQ77" s="176" t="s">
        <v>1702</v>
      </c>
      <c r="AT77" s="101" t="s">
        <v>93</v>
      </c>
      <c r="AV77" s="174" t="s">
        <v>1326</v>
      </c>
      <c r="AX77" s="159" t="s">
        <v>389</v>
      </c>
    </row>
    <row r="78" spans="3:50" ht="25.5" x14ac:dyDescent="0.25">
      <c r="AQ78" s="176" t="s">
        <v>1703</v>
      </c>
      <c r="AT78" s="101" t="s">
        <v>94</v>
      </c>
      <c r="AV78" s="174" t="s">
        <v>1327</v>
      </c>
      <c r="AX78" s="159" t="s">
        <v>390</v>
      </c>
    </row>
    <row r="79" spans="3:50" x14ac:dyDescent="0.25">
      <c r="AQ79" s="176" t="s">
        <v>1704</v>
      </c>
      <c r="AT79" s="101" t="s">
        <v>95</v>
      </c>
      <c r="AV79" s="174" t="s">
        <v>1328</v>
      </c>
      <c r="AX79" s="159" t="s">
        <v>391</v>
      </c>
    </row>
    <row r="80" spans="3:50" x14ac:dyDescent="0.25">
      <c r="AQ80" s="176" t="s">
        <v>1705</v>
      </c>
      <c r="AT80" s="101" t="s">
        <v>96</v>
      </c>
      <c r="AV80" s="174" t="s">
        <v>1329</v>
      </c>
      <c r="AX80" s="159" t="s">
        <v>392</v>
      </c>
    </row>
    <row r="81" spans="43:50" x14ac:dyDescent="0.25">
      <c r="AQ81" s="176" t="s">
        <v>1706</v>
      </c>
      <c r="AT81" s="101" t="s">
        <v>97</v>
      </c>
      <c r="AV81" s="174" t="s">
        <v>1330</v>
      </c>
      <c r="AX81" s="159" t="s">
        <v>393</v>
      </c>
    </row>
    <row r="82" spans="43:50" x14ac:dyDescent="0.25">
      <c r="AQ82" s="176" t="s">
        <v>1707</v>
      </c>
      <c r="AT82" s="101" t="s">
        <v>98</v>
      </c>
      <c r="AV82" s="174" t="s">
        <v>1331</v>
      </c>
      <c r="AX82" s="159" t="s">
        <v>394</v>
      </c>
    </row>
    <row r="83" spans="43:50" ht="52.5" customHeight="1" x14ac:dyDescent="0.25">
      <c r="AQ83" s="176" t="s">
        <v>1708</v>
      </c>
      <c r="AT83" s="101" t="s">
        <v>99</v>
      </c>
      <c r="AV83" s="174" t="s">
        <v>1332</v>
      </c>
      <c r="AX83" s="159" t="s">
        <v>395</v>
      </c>
    </row>
    <row r="84" spans="43:50" ht="66" customHeight="1" x14ac:dyDescent="0.25">
      <c r="AQ84" s="176" t="s">
        <v>1709</v>
      </c>
      <c r="AT84" s="101" t="s">
        <v>100</v>
      </c>
      <c r="AV84" s="174" t="s">
        <v>1333</v>
      </c>
      <c r="AX84" s="159" t="s">
        <v>396</v>
      </c>
    </row>
    <row r="85" spans="43:50" ht="51" customHeight="1" x14ac:dyDescent="0.25">
      <c r="AQ85" s="176" t="s">
        <v>1710</v>
      </c>
      <c r="AT85" s="101" t="s">
        <v>101</v>
      </c>
      <c r="AV85" s="174" t="s">
        <v>1334</v>
      </c>
      <c r="AX85" s="159" t="s">
        <v>397</v>
      </c>
    </row>
    <row r="86" spans="43:50" ht="66" customHeight="1" x14ac:dyDescent="0.25">
      <c r="AQ86" s="176" t="s">
        <v>1711</v>
      </c>
      <c r="AT86" s="101" t="s">
        <v>102</v>
      </c>
      <c r="AV86" s="174" t="s">
        <v>1335</v>
      </c>
      <c r="AX86" s="159" t="s">
        <v>398</v>
      </c>
    </row>
    <row r="87" spans="43:50" x14ac:dyDescent="0.25">
      <c r="AQ87" s="176" t="s">
        <v>1712</v>
      </c>
      <c r="AT87" s="101" t="s">
        <v>103</v>
      </c>
      <c r="AV87" s="174" t="s">
        <v>1336</v>
      </c>
      <c r="AX87" s="159" t="s">
        <v>399</v>
      </c>
    </row>
    <row r="88" spans="43:50" ht="25.5" x14ac:dyDescent="0.25">
      <c r="AQ88" s="176" t="s">
        <v>1713</v>
      </c>
      <c r="AT88" s="101" t="s">
        <v>104</v>
      </c>
      <c r="AV88" s="174" t="s">
        <v>1337</v>
      </c>
      <c r="AX88" s="159" t="s">
        <v>400</v>
      </c>
    </row>
    <row r="89" spans="43:50" ht="60.75" customHeight="1" x14ac:dyDescent="0.25">
      <c r="AQ89" s="176" t="s">
        <v>1714</v>
      </c>
      <c r="AT89" s="101" t="s">
        <v>105</v>
      </c>
      <c r="AV89" s="174" t="s">
        <v>1338</v>
      </c>
      <c r="AX89" s="159" t="s">
        <v>401</v>
      </c>
    </row>
    <row r="90" spans="43:50" x14ac:dyDescent="0.25">
      <c r="AQ90" s="176" t="s">
        <v>1715</v>
      </c>
      <c r="AT90" s="101" t="s">
        <v>106</v>
      </c>
      <c r="AV90" s="174" t="s">
        <v>1339</v>
      </c>
      <c r="AX90" s="159" t="s">
        <v>402</v>
      </c>
    </row>
    <row r="91" spans="43:50" x14ac:dyDescent="0.25">
      <c r="AQ91" s="176" t="s">
        <v>1716</v>
      </c>
      <c r="AT91" s="101" t="s">
        <v>107</v>
      </c>
      <c r="AV91" s="174" t="s">
        <v>1340</v>
      </c>
      <c r="AX91" s="159" t="s">
        <v>403</v>
      </c>
    </row>
    <row r="92" spans="43:50" ht="34.5" customHeight="1" x14ac:dyDescent="0.25">
      <c r="AQ92" s="176" t="s">
        <v>1717</v>
      </c>
      <c r="AT92" s="101" t="s">
        <v>108</v>
      </c>
      <c r="AV92" s="174" t="s">
        <v>1341</v>
      </c>
      <c r="AX92" s="159" t="s">
        <v>404</v>
      </c>
    </row>
    <row r="93" spans="43:50" x14ac:dyDescent="0.25">
      <c r="AQ93" s="176" t="s">
        <v>1718</v>
      </c>
      <c r="AT93" s="101" t="s">
        <v>109</v>
      </c>
      <c r="AV93" s="174" t="s">
        <v>1342</v>
      </c>
      <c r="AX93" s="159" t="s">
        <v>405</v>
      </c>
    </row>
    <row r="94" spans="43:50" ht="34.5" customHeight="1" x14ac:dyDescent="0.25">
      <c r="AQ94" s="176" t="s">
        <v>1719</v>
      </c>
      <c r="AT94" s="101" t="s">
        <v>110</v>
      </c>
      <c r="AV94" s="174" t="s">
        <v>1343</v>
      </c>
      <c r="AX94" s="159" t="s">
        <v>406</v>
      </c>
    </row>
    <row r="95" spans="43:50" ht="25.5" x14ac:dyDescent="0.25">
      <c r="AQ95" s="176" t="s">
        <v>1720</v>
      </c>
      <c r="AT95" s="101" t="s">
        <v>111</v>
      </c>
      <c r="AV95" s="174" t="s">
        <v>1344</v>
      </c>
      <c r="AX95" s="159" t="s">
        <v>407</v>
      </c>
    </row>
    <row r="96" spans="43:50" ht="25.5" x14ac:dyDescent="0.25">
      <c r="AQ96" s="176" t="s">
        <v>1721</v>
      </c>
      <c r="AT96" s="101" t="s">
        <v>112</v>
      </c>
      <c r="AV96" s="174" t="s">
        <v>1345</v>
      </c>
      <c r="AX96" s="159" t="s">
        <v>408</v>
      </c>
    </row>
    <row r="97" spans="43:50" x14ac:dyDescent="0.25">
      <c r="AQ97" s="176" t="s">
        <v>1722</v>
      </c>
      <c r="AT97" s="101" t="s">
        <v>113</v>
      </c>
      <c r="AV97" s="174" t="s">
        <v>1346</v>
      </c>
      <c r="AX97" s="159" t="s">
        <v>409</v>
      </c>
    </row>
    <row r="98" spans="43:50" ht="42.75" customHeight="1" x14ac:dyDescent="0.25">
      <c r="AQ98" s="176" t="s">
        <v>1723</v>
      </c>
      <c r="AT98" s="101" t="s">
        <v>114</v>
      </c>
      <c r="AV98" s="174" t="s">
        <v>1347</v>
      </c>
      <c r="AX98" s="159" t="s">
        <v>410</v>
      </c>
    </row>
    <row r="99" spans="43:50" ht="68.25" customHeight="1" x14ac:dyDescent="0.25">
      <c r="AQ99" s="177" t="s">
        <v>1724</v>
      </c>
      <c r="AT99" s="101" t="s">
        <v>115</v>
      </c>
      <c r="AV99" s="174" t="s">
        <v>1348</v>
      </c>
      <c r="AX99" s="159" t="s">
        <v>411</v>
      </c>
    </row>
    <row r="100" spans="43:50" x14ac:dyDescent="0.25">
      <c r="AQ100" s="176" t="s">
        <v>1725</v>
      </c>
      <c r="AT100" s="101" t="s">
        <v>116</v>
      </c>
      <c r="AV100" s="174" t="s">
        <v>1349</v>
      </c>
      <c r="AX100" s="159" t="s">
        <v>412</v>
      </c>
    </row>
    <row r="101" spans="43:50" x14ac:dyDescent="0.25">
      <c r="AQ101" s="176" t="s">
        <v>1726</v>
      </c>
      <c r="AT101" s="101" t="s">
        <v>117</v>
      </c>
      <c r="AV101" s="174" t="s">
        <v>1350</v>
      </c>
      <c r="AX101" s="159" t="s">
        <v>413</v>
      </c>
    </row>
    <row r="102" spans="43:50" x14ac:dyDescent="0.25">
      <c r="AQ102" s="176" t="s">
        <v>1727</v>
      </c>
      <c r="AT102" s="101" t="s">
        <v>118</v>
      </c>
      <c r="AV102" s="174" t="s">
        <v>1351</v>
      </c>
      <c r="AX102" s="159" t="s">
        <v>414</v>
      </c>
    </row>
    <row r="103" spans="43:50" x14ac:dyDescent="0.25">
      <c r="AQ103" s="176" t="s">
        <v>1728</v>
      </c>
      <c r="AT103" s="101" t="s">
        <v>119</v>
      </c>
      <c r="AV103" s="174" t="s">
        <v>1352</v>
      </c>
      <c r="AX103" s="159" t="s">
        <v>415</v>
      </c>
    </row>
    <row r="104" spans="43:50" ht="25.5" x14ac:dyDescent="0.25">
      <c r="AQ104" s="176" t="s">
        <v>1729</v>
      </c>
      <c r="AT104" s="101" t="s">
        <v>120</v>
      </c>
      <c r="AV104" s="174" t="s">
        <v>1353</v>
      </c>
      <c r="AX104" s="159" t="s">
        <v>416</v>
      </c>
    </row>
    <row r="105" spans="43:50" x14ac:dyDescent="0.25">
      <c r="AQ105" s="176" t="s">
        <v>1730</v>
      </c>
      <c r="AT105" s="101" t="s">
        <v>121</v>
      </c>
      <c r="AV105" s="174" t="s">
        <v>1354</v>
      </c>
      <c r="AX105" s="159" t="s">
        <v>417</v>
      </c>
    </row>
    <row r="106" spans="43:50" x14ac:dyDescent="0.25">
      <c r="AQ106" s="176" t="s">
        <v>1731</v>
      </c>
      <c r="AT106" s="101" t="s">
        <v>122</v>
      </c>
      <c r="AV106" s="174" t="s">
        <v>1355</v>
      </c>
      <c r="AX106" s="159" t="s">
        <v>418</v>
      </c>
    </row>
    <row r="107" spans="43:50" ht="25.5" x14ac:dyDescent="0.25">
      <c r="AQ107" s="176" t="s">
        <v>1732</v>
      </c>
      <c r="AT107" s="101" t="s">
        <v>123</v>
      </c>
      <c r="AV107" s="174" t="s">
        <v>1356</v>
      </c>
      <c r="AX107" s="159" t="s">
        <v>419</v>
      </c>
    </row>
    <row r="108" spans="43:50" ht="42" customHeight="1" x14ac:dyDescent="0.25">
      <c r="AQ108" s="176" t="s">
        <v>1733</v>
      </c>
      <c r="AT108" s="101" t="s">
        <v>124</v>
      </c>
      <c r="AV108" s="174" t="s">
        <v>1357</v>
      </c>
      <c r="AX108" s="159" t="s">
        <v>420</v>
      </c>
    </row>
    <row r="109" spans="43:50" x14ac:dyDescent="0.25">
      <c r="AQ109" s="176" t="s">
        <v>1734</v>
      </c>
      <c r="AT109" s="101" t="s">
        <v>125</v>
      </c>
      <c r="AV109" s="174" t="s">
        <v>1358</v>
      </c>
      <c r="AX109" s="159" t="s">
        <v>421</v>
      </c>
    </row>
    <row r="110" spans="43:50" ht="30.75" customHeight="1" x14ac:dyDescent="0.25">
      <c r="AQ110" s="176" t="s">
        <v>1735</v>
      </c>
      <c r="AT110" s="101" t="s">
        <v>126</v>
      </c>
      <c r="AV110" s="174" t="s">
        <v>1359</v>
      </c>
      <c r="AX110" s="159" t="s">
        <v>422</v>
      </c>
    </row>
    <row r="111" spans="43:50" x14ac:dyDescent="0.25">
      <c r="AQ111" s="176" t="s">
        <v>1736</v>
      </c>
      <c r="AT111" s="101" t="s">
        <v>127</v>
      </c>
      <c r="AV111" s="174" t="s">
        <v>1360</v>
      </c>
      <c r="AX111" s="159" t="s">
        <v>423</v>
      </c>
    </row>
    <row r="112" spans="43:50" x14ac:dyDescent="0.25">
      <c r="AQ112" s="176" t="s">
        <v>1737</v>
      </c>
      <c r="AT112" s="101" t="s">
        <v>128</v>
      </c>
      <c r="AV112" s="174" t="s">
        <v>1361</v>
      </c>
      <c r="AX112" s="159" t="s">
        <v>424</v>
      </c>
    </row>
    <row r="113" spans="43:50" x14ac:dyDescent="0.25">
      <c r="AQ113" s="176" t="s">
        <v>1738</v>
      </c>
      <c r="AT113" s="101" t="s">
        <v>129</v>
      </c>
      <c r="AV113" s="174" t="s">
        <v>1362</v>
      </c>
      <c r="AX113" s="159" t="s">
        <v>425</v>
      </c>
    </row>
    <row r="114" spans="43:50" x14ac:dyDescent="0.25">
      <c r="AQ114" s="178" t="s">
        <v>1739</v>
      </c>
      <c r="AT114" s="101" t="s">
        <v>130</v>
      </c>
      <c r="AV114" s="174" t="s">
        <v>1363</v>
      </c>
      <c r="AX114" s="159" t="s">
        <v>426</v>
      </c>
    </row>
    <row r="115" spans="43:50" x14ac:dyDescent="0.25">
      <c r="AQ115" s="176" t="s">
        <v>1740</v>
      </c>
      <c r="AT115" s="101" t="s">
        <v>131</v>
      </c>
      <c r="AV115" s="174" t="s">
        <v>1364</v>
      </c>
      <c r="AX115" s="159" t="s">
        <v>427</v>
      </c>
    </row>
    <row r="116" spans="43:50" x14ac:dyDescent="0.25">
      <c r="AQ116" s="176" t="s">
        <v>1741</v>
      </c>
      <c r="AT116" s="101" t="s">
        <v>132</v>
      </c>
      <c r="AV116" s="174" t="s">
        <v>1365</v>
      </c>
      <c r="AX116" s="159" t="s">
        <v>428</v>
      </c>
    </row>
    <row r="117" spans="43:50" x14ac:dyDescent="0.25">
      <c r="AQ117" s="179" t="s">
        <v>1742</v>
      </c>
      <c r="AT117" s="101" t="s">
        <v>133</v>
      </c>
      <c r="AV117" s="174" t="s">
        <v>1366</v>
      </c>
      <c r="AX117" s="159" t="s">
        <v>429</v>
      </c>
    </row>
    <row r="118" spans="43:50" x14ac:dyDescent="0.25">
      <c r="AT118" s="101" t="s">
        <v>134</v>
      </c>
      <c r="AV118" s="174" t="s">
        <v>1367</v>
      </c>
      <c r="AX118" s="159" t="s">
        <v>430</v>
      </c>
    </row>
    <row r="119" spans="43:50" ht="25.5" x14ac:dyDescent="0.25">
      <c r="AT119" s="101" t="s">
        <v>135</v>
      </c>
      <c r="AV119" s="174" t="s">
        <v>1368</v>
      </c>
      <c r="AX119" s="159" t="s">
        <v>431</v>
      </c>
    </row>
    <row r="120" spans="43:50" ht="25.5" x14ac:dyDescent="0.25">
      <c r="AT120" s="101" t="s">
        <v>136</v>
      </c>
      <c r="AV120" s="174" t="s">
        <v>1369</v>
      </c>
      <c r="AX120" s="159" t="s">
        <v>432</v>
      </c>
    </row>
    <row r="121" spans="43:50" ht="25.5" x14ac:dyDescent="0.25">
      <c r="AT121" s="101" t="s">
        <v>137</v>
      </c>
      <c r="AV121" s="174" t="s">
        <v>1370</v>
      </c>
      <c r="AX121" s="159" t="s">
        <v>433</v>
      </c>
    </row>
    <row r="122" spans="43:50" ht="25.5" x14ac:dyDescent="0.25">
      <c r="AT122" s="101" t="s">
        <v>138</v>
      </c>
      <c r="AV122" s="174" t="s">
        <v>1371</v>
      </c>
      <c r="AX122" s="159" t="s">
        <v>434</v>
      </c>
    </row>
    <row r="123" spans="43:50" ht="25.5" x14ac:dyDescent="0.25">
      <c r="AT123" s="101" t="s">
        <v>139</v>
      </c>
      <c r="AV123" s="174" t="s">
        <v>1372</v>
      </c>
      <c r="AX123" s="159" t="s">
        <v>435</v>
      </c>
    </row>
    <row r="124" spans="43:50" x14ac:dyDescent="0.25">
      <c r="AT124" s="101" t="s">
        <v>140</v>
      </c>
      <c r="AV124" s="174" t="s">
        <v>1373</v>
      </c>
      <c r="AX124" s="159" t="s">
        <v>436</v>
      </c>
    </row>
    <row r="125" spans="43:50" x14ac:dyDescent="0.25">
      <c r="AT125" s="101" t="s">
        <v>141</v>
      </c>
      <c r="AV125" s="174" t="s">
        <v>1374</v>
      </c>
      <c r="AX125" s="159" t="s">
        <v>437</v>
      </c>
    </row>
    <row r="126" spans="43:50" x14ac:dyDescent="0.25">
      <c r="AT126" s="101" t="s">
        <v>142</v>
      </c>
      <c r="AV126" s="174" t="s">
        <v>1375</v>
      </c>
      <c r="AX126" s="159" t="s">
        <v>438</v>
      </c>
    </row>
    <row r="127" spans="43:50" ht="25.5" x14ac:dyDescent="0.25">
      <c r="AT127" s="101" t="s">
        <v>143</v>
      </c>
      <c r="AV127" s="174" t="s">
        <v>1376</v>
      </c>
      <c r="AX127" s="159" t="s">
        <v>439</v>
      </c>
    </row>
    <row r="128" spans="43:50" x14ac:dyDescent="0.25">
      <c r="AT128" s="101" t="s">
        <v>144</v>
      </c>
      <c r="AV128" s="174" t="s">
        <v>1377</v>
      </c>
      <c r="AX128" s="159" t="s">
        <v>440</v>
      </c>
    </row>
    <row r="129" spans="46:50" ht="25.5" x14ac:dyDescent="0.25">
      <c r="AT129" s="101" t="s">
        <v>145</v>
      </c>
      <c r="AV129" s="174" t="s">
        <v>1378</v>
      </c>
      <c r="AX129" s="159" t="s">
        <v>441</v>
      </c>
    </row>
    <row r="130" spans="46:50" x14ac:dyDescent="0.25">
      <c r="AT130" s="101" t="s">
        <v>146</v>
      </c>
      <c r="AV130" s="174" t="s">
        <v>1379</v>
      </c>
      <c r="AX130" s="159" t="s">
        <v>442</v>
      </c>
    </row>
    <row r="131" spans="46:50" x14ac:dyDescent="0.25">
      <c r="AT131" s="101" t="s">
        <v>147</v>
      </c>
      <c r="AV131" s="174" t="s">
        <v>1380</v>
      </c>
      <c r="AX131" s="159" t="s">
        <v>443</v>
      </c>
    </row>
    <row r="132" spans="46:50" x14ac:dyDescent="0.25">
      <c r="AT132" s="101" t="s">
        <v>148</v>
      </c>
      <c r="AV132" s="174" t="s">
        <v>1381</v>
      </c>
      <c r="AX132" s="159" t="s">
        <v>444</v>
      </c>
    </row>
    <row r="133" spans="46:50" x14ac:dyDescent="0.25">
      <c r="AT133" s="101" t="s">
        <v>149</v>
      </c>
      <c r="AV133" s="174" t="s">
        <v>1382</v>
      </c>
      <c r="AX133" s="159" t="s">
        <v>445</v>
      </c>
    </row>
    <row r="134" spans="46:50" x14ac:dyDescent="0.25">
      <c r="AT134" s="101" t="s">
        <v>150</v>
      </c>
      <c r="AV134" s="174" t="s">
        <v>1383</v>
      </c>
      <c r="AX134" s="159" t="s">
        <v>446</v>
      </c>
    </row>
    <row r="135" spans="46:50" x14ac:dyDescent="0.25">
      <c r="AT135" s="101" t="s">
        <v>151</v>
      </c>
      <c r="AV135" s="174" t="s">
        <v>1384</v>
      </c>
      <c r="AX135" s="159" t="s">
        <v>447</v>
      </c>
    </row>
    <row r="136" spans="46:50" ht="25.5" x14ac:dyDescent="0.25">
      <c r="AT136" s="101" t="s">
        <v>152</v>
      </c>
      <c r="AV136" s="174" t="s">
        <v>1385</v>
      </c>
      <c r="AX136" s="159" t="s">
        <v>448</v>
      </c>
    </row>
    <row r="137" spans="46:50" x14ac:dyDescent="0.25">
      <c r="AT137" s="101" t="s">
        <v>153</v>
      </c>
      <c r="AV137" s="174" t="s">
        <v>1386</v>
      </c>
      <c r="AX137" s="159" t="s">
        <v>449</v>
      </c>
    </row>
    <row r="138" spans="46:50" ht="25.5" x14ac:dyDescent="0.25">
      <c r="AT138" s="101" t="s">
        <v>154</v>
      </c>
      <c r="AV138" s="174" t="s">
        <v>1387</v>
      </c>
      <c r="AX138" s="159" t="s">
        <v>450</v>
      </c>
    </row>
    <row r="139" spans="46:50" ht="25.5" x14ac:dyDescent="0.25">
      <c r="AT139" s="101" t="s">
        <v>155</v>
      </c>
      <c r="AV139" s="174" t="s">
        <v>1388</v>
      </c>
      <c r="AX139" s="159" t="s">
        <v>451</v>
      </c>
    </row>
    <row r="140" spans="46:50" ht="38.25" x14ac:dyDescent="0.25">
      <c r="AT140" s="101" t="s">
        <v>156</v>
      </c>
      <c r="AV140" s="174" t="s">
        <v>1389</v>
      </c>
      <c r="AX140" s="159" t="s">
        <v>452</v>
      </c>
    </row>
    <row r="141" spans="46:50" x14ac:dyDescent="0.25">
      <c r="AT141" s="101" t="s">
        <v>157</v>
      </c>
      <c r="AV141" s="174" t="s">
        <v>1390</v>
      </c>
      <c r="AX141" s="159" t="s">
        <v>453</v>
      </c>
    </row>
    <row r="142" spans="46:50" x14ac:dyDescent="0.25">
      <c r="AT142" s="101" t="s">
        <v>158</v>
      </c>
      <c r="AV142" s="174" t="s">
        <v>1391</v>
      </c>
      <c r="AX142" s="159" t="s">
        <v>454</v>
      </c>
    </row>
    <row r="143" spans="46:50" x14ac:dyDescent="0.25">
      <c r="AT143" s="101" t="s">
        <v>159</v>
      </c>
      <c r="AV143" s="174" t="s">
        <v>1392</v>
      </c>
      <c r="AX143" s="159" t="s">
        <v>455</v>
      </c>
    </row>
    <row r="144" spans="46:50" ht="25.5" x14ac:dyDescent="0.25">
      <c r="AT144" s="101" t="s">
        <v>160</v>
      </c>
      <c r="AV144" s="174" t="s">
        <v>1393</v>
      </c>
      <c r="AX144" s="159" t="s">
        <v>456</v>
      </c>
    </row>
    <row r="145" spans="46:50" x14ac:dyDescent="0.25">
      <c r="AT145" s="101" t="s">
        <v>161</v>
      </c>
      <c r="AV145" s="174" t="s">
        <v>1394</v>
      </c>
      <c r="AX145" s="159" t="s">
        <v>457</v>
      </c>
    </row>
    <row r="146" spans="46:50" x14ac:dyDescent="0.25">
      <c r="AT146" s="101" t="s">
        <v>162</v>
      </c>
      <c r="AV146" s="174" t="s">
        <v>1395</v>
      </c>
      <c r="AX146" s="159" t="s">
        <v>458</v>
      </c>
    </row>
    <row r="147" spans="46:50" x14ac:dyDescent="0.25">
      <c r="AT147" s="101" t="s">
        <v>163</v>
      </c>
      <c r="AV147" s="174" t="s">
        <v>1396</v>
      </c>
      <c r="AX147" s="159" t="s">
        <v>459</v>
      </c>
    </row>
    <row r="148" spans="46:50" x14ac:dyDescent="0.25">
      <c r="AT148" s="101" t="s">
        <v>164</v>
      </c>
      <c r="AV148" s="174" t="s">
        <v>1397</v>
      </c>
      <c r="AX148" s="159" t="s">
        <v>460</v>
      </c>
    </row>
    <row r="149" spans="46:50" ht="38.25" x14ac:dyDescent="0.25">
      <c r="AT149" s="101" t="s">
        <v>165</v>
      </c>
      <c r="AV149" s="174" t="s">
        <v>1398</v>
      </c>
      <c r="AX149" s="159" t="s">
        <v>461</v>
      </c>
    </row>
    <row r="150" spans="46:50" ht="25.5" x14ac:dyDescent="0.25">
      <c r="AT150" s="101" t="s">
        <v>166</v>
      </c>
      <c r="AV150" s="174" t="s">
        <v>1399</v>
      </c>
      <c r="AX150" s="159" t="s">
        <v>462</v>
      </c>
    </row>
    <row r="151" spans="46:50" x14ac:dyDescent="0.25">
      <c r="AT151" s="101" t="s">
        <v>167</v>
      </c>
      <c r="AV151" s="174" t="s">
        <v>1400</v>
      </c>
      <c r="AX151" s="159" t="s">
        <v>463</v>
      </c>
    </row>
    <row r="152" spans="46:50" x14ac:dyDescent="0.25">
      <c r="AT152" s="101" t="s">
        <v>168</v>
      </c>
      <c r="AV152" s="174" t="s">
        <v>1401</v>
      </c>
      <c r="AX152" s="159" t="s">
        <v>464</v>
      </c>
    </row>
    <row r="153" spans="46:50" x14ac:dyDescent="0.25">
      <c r="AT153" s="101" t="s">
        <v>169</v>
      </c>
      <c r="AV153" s="174" t="s">
        <v>1402</v>
      </c>
      <c r="AX153" s="159" t="s">
        <v>465</v>
      </c>
    </row>
    <row r="154" spans="46:50" x14ac:dyDescent="0.25">
      <c r="AT154" s="101" t="s">
        <v>170</v>
      </c>
      <c r="AV154" s="174" t="s">
        <v>1403</v>
      </c>
      <c r="AX154" s="159" t="s">
        <v>466</v>
      </c>
    </row>
    <row r="155" spans="46:50" x14ac:dyDescent="0.25">
      <c r="AT155" s="101" t="s">
        <v>171</v>
      </c>
      <c r="AV155" s="174" t="s">
        <v>1404</v>
      </c>
      <c r="AX155" s="159" t="s">
        <v>467</v>
      </c>
    </row>
    <row r="156" spans="46:50" x14ac:dyDescent="0.25">
      <c r="AT156" s="101" t="s">
        <v>172</v>
      </c>
      <c r="AV156" s="174" t="s">
        <v>1405</v>
      </c>
      <c r="AX156" s="159" t="s">
        <v>468</v>
      </c>
    </row>
    <row r="157" spans="46:50" x14ac:dyDescent="0.25">
      <c r="AT157" s="101" t="s">
        <v>173</v>
      </c>
      <c r="AV157" s="174" t="s">
        <v>1406</v>
      </c>
      <c r="AX157" s="159" t="s">
        <v>469</v>
      </c>
    </row>
    <row r="158" spans="46:50" x14ac:dyDescent="0.25">
      <c r="AT158" s="101" t="s">
        <v>174</v>
      </c>
      <c r="AV158" s="174" t="s">
        <v>1407</v>
      </c>
      <c r="AX158" s="159" t="s">
        <v>470</v>
      </c>
    </row>
    <row r="159" spans="46:50" x14ac:dyDescent="0.25">
      <c r="AT159" s="101" t="s">
        <v>175</v>
      </c>
      <c r="AV159" s="174" t="s">
        <v>1408</v>
      </c>
      <c r="AX159" s="159" t="s">
        <v>471</v>
      </c>
    </row>
    <row r="160" spans="46:50" x14ac:dyDescent="0.25">
      <c r="AT160" s="101" t="s">
        <v>176</v>
      </c>
      <c r="AV160" s="174" t="s">
        <v>1409</v>
      </c>
      <c r="AX160" s="159" t="s">
        <v>472</v>
      </c>
    </row>
    <row r="161" spans="46:50" x14ac:dyDescent="0.25">
      <c r="AT161" s="101" t="s">
        <v>177</v>
      </c>
      <c r="AV161" s="174" t="s">
        <v>1410</v>
      </c>
      <c r="AX161" s="159" t="s">
        <v>473</v>
      </c>
    </row>
    <row r="162" spans="46:50" x14ac:dyDescent="0.25">
      <c r="AT162" s="101" t="s">
        <v>178</v>
      </c>
      <c r="AV162" s="174" t="s">
        <v>1411</v>
      </c>
      <c r="AX162" s="159" t="s">
        <v>474</v>
      </c>
    </row>
    <row r="163" spans="46:50" x14ac:dyDescent="0.25">
      <c r="AT163" s="101" t="s">
        <v>179</v>
      </c>
      <c r="AV163" s="174" t="s">
        <v>1412</v>
      </c>
      <c r="AX163" s="159" t="s">
        <v>475</v>
      </c>
    </row>
    <row r="164" spans="46:50" x14ac:dyDescent="0.25">
      <c r="AT164" s="101" t="s">
        <v>180</v>
      </c>
      <c r="AV164" s="174" t="s">
        <v>1413</v>
      </c>
      <c r="AX164" s="159" t="s">
        <v>476</v>
      </c>
    </row>
    <row r="165" spans="46:50" x14ac:dyDescent="0.25">
      <c r="AT165" s="101" t="s">
        <v>181</v>
      </c>
      <c r="AV165" s="174" t="s">
        <v>1414</v>
      </c>
      <c r="AX165" s="159" t="s">
        <v>477</v>
      </c>
    </row>
    <row r="166" spans="46:50" ht="25.5" x14ac:dyDescent="0.25">
      <c r="AT166" s="101" t="s">
        <v>182</v>
      </c>
      <c r="AV166" s="174" t="s">
        <v>1415</v>
      </c>
      <c r="AX166" s="159" t="s">
        <v>478</v>
      </c>
    </row>
    <row r="167" spans="46:50" x14ac:dyDescent="0.25">
      <c r="AT167" s="101" t="s">
        <v>183</v>
      </c>
      <c r="AV167" s="174" t="s">
        <v>1416</v>
      </c>
      <c r="AX167" s="159" t="s">
        <v>479</v>
      </c>
    </row>
    <row r="168" spans="46:50" ht="25.5" x14ac:dyDescent="0.25">
      <c r="AT168" s="101" t="s">
        <v>184</v>
      </c>
      <c r="AV168" s="174" t="s">
        <v>1417</v>
      </c>
      <c r="AX168" s="159" t="s">
        <v>480</v>
      </c>
    </row>
    <row r="169" spans="46:50" ht="25.5" x14ac:dyDescent="0.25">
      <c r="AT169" s="101" t="s">
        <v>185</v>
      </c>
      <c r="AV169" s="174" t="s">
        <v>1418</v>
      </c>
      <c r="AX169" s="159" t="s">
        <v>481</v>
      </c>
    </row>
    <row r="170" spans="46:50" ht="25.5" x14ac:dyDescent="0.25">
      <c r="AT170" s="101" t="s">
        <v>186</v>
      </c>
      <c r="AV170" s="174" t="s">
        <v>1419</v>
      </c>
      <c r="AX170" s="159" t="s">
        <v>482</v>
      </c>
    </row>
    <row r="171" spans="46:50" x14ac:dyDescent="0.25">
      <c r="AT171" s="101" t="s">
        <v>187</v>
      </c>
      <c r="AV171" s="174" t="s">
        <v>1420</v>
      </c>
      <c r="AX171" s="159" t="s">
        <v>483</v>
      </c>
    </row>
    <row r="172" spans="46:50" x14ac:dyDescent="0.25">
      <c r="AT172" s="101" t="s">
        <v>188</v>
      </c>
      <c r="AV172" s="174" t="s">
        <v>1421</v>
      </c>
      <c r="AX172" s="159" t="s">
        <v>484</v>
      </c>
    </row>
    <row r="173" spans="46:50" x14ac:dyDescent="0.25">
      <c r="AT173" s="101" t="s">
        <v>189</v>
      </c>
      <c r="AV173" s="174" t="s">
        <v>1422</v>
      </c>
      <c r="AX173" s="159" t="s">
        <v>485</v>
      </c>
    </row>
    <row r="174" spans="46:50" x14ac:dyDescent="0.25">
      <c r="AT174" s="101" t="s">
        <v>190</v>
      </c>
      <c r="AV174" s="174" t="s">
        <v>1423</v>
      </c>
      <c r="AX174" s="159" t="s">
        <v>486</v>
      </c>
    </row>
    <row r="175" spans="46:50" x14ac:dyDescent="0.25">
      <c r="AT175" s="101" t="s">
        <v>191</v>
      </c>
      <c r="AV175" s="174" t="s">
        <v>1424</v>
      </c>
      <c r="AX175" s="159" t="s">
        <v>487</v>
      </c>
    </row>
    <row r="176" spans="46:50" ht="25.5" x14ac:dyDescent="0.25">
      <c r="AT176" s="101" t="s">
        <v>192</v>
      </c>
      <c r="AV176" s="174" t="s">
        <v>1425</v>
      </c>
      <c r="AX176" s="159" t="s">
        <v>488</v>
      </c>
    </row>
    <row r="177" spans="46:50" ht="25.5" x14ac:dyDescent="0.25">
      <c r="AT177" s="101" t="s">
        <v>193</v>
      </c>
      <c r="AV177" s="174" t="s">
        <v>1426</v>
      </c>
      <c r="AX177" s="159" t="s">
        <v>489</v>
      </c>
    </row>
    <row r="178" spans="46:50" ht="25.5" x14ac:dyDescent="0.25">
      <c r="AT178" s="101" t="s">
        <v>194</v>
      </c>
      <c r="AV178" s="174" t="s">
        <v>1427</v>
      </c>
      <c r="AX178" s="159" t="s">
        <v>490</v>
      </c>
    </row>
    <row r="179" spans="46:50" x14ac:dyDescent="0.25">
      <c r="AT179" s="101" t="s">
        <v>195</v>
      </c>
      <c r="AV179" s="174" t="s">
        <v>1428</v>
      </c>
      <c r="AX179" s="159" t="s">
        <v>491</v>
      </c>
    </row>
    <row r="180" spans="46:50" x14ac:dyDescent="0.25">
      <c r="AT180" s="101" t="s">
        <v>196</v>
      </c>
      <c r="AV180" s="174" t="s">
        <v>1429</v>
      </c>
      <c r="AX180" s="159" t="s">
        <v>492</v>
      </c>
    </row>
    <row r="181" spans="46:50" x14ac:dyDescent="0.25">
      <c r="AT181" s="101" t="s">
        <v>197</v>
      </c>
      <c r="AV181" s="174" t="s">
        <v>1430</v>
      </c>
      <c r="AX181" s="159" t="s">
        <v>493</v>
      </c>
    </row>
    <row r="182" spans="46:50" x14ac:dyDescent="0.25">
      <c r="AT182" s="101" t="s">
        <v>198</v>
      </c>
      <c r="AV182" s="174" t="s">
        <v>1431</v>
      </c>
      <c r="AX182" s="159" t="s">
        <v>494</v>
      </c>
    </row>
    <row r="183" spans="46:50" ht="25.5" x14ac:dyDescent="0.25">
      <c r="AT183" s="101" t="s">
        <v>199</v>
      </c>
      <c r="AV183" s="174" t="s">
        <v>1432</v>
      </c>
      <c r="AX183" s="159" t="s">
        <v>495</v>
      </c>
    </row>
    <row r="184" spans="46:50" x14ac:dyDescent="0.25">
      <c r="AT184" s="101" t="s">
        <v>200</v>
      </c>
      <c r="AV184" s="174" t="s">
        <v>1433</v>
      </c>
      <c r="AX184" s="159" t="s">
        <v>496</v>
      </c>
    </row>
    <row r="185" spans="46:50" x14ac:dyDescent="0.25">
      <c r="AT185" s="101" t="s">
        <v>201</v>
      </c>
      <c r="AV185" s="174" t="s">
        <v>1434</v>
      </c>
      <c r="AX185" s="159" t="s">
        <v>497</v>
      </c>
    </row>
    <row r="186" spans="46:50" x14ac:dyDescent="0.25">
      <c r="AT186" s="101" t="s">
        <v>202</v>
      </c>
      <c r="AV186" s="174" t="s">
        <v>1435</v>
      </c>
      <c r="AX186" s="159" t="s">
        <v>498</v>
      </c>
    </row>
    <row r="187" spans="46:50" x14ac:dyDescent="0.25">
      <c r="AT187" s="101" t="s">
        <v>203</v>
      </c>
      <c r="AV187" s="174" t="s">
        <v>1436</v>
      </c>
      <c r="AX187" s="159" t="s">
        <v>499</v>
      </c>
    </row>
    <row r="188" spans="46:50" ht="25.5" x14ac:dyDescent="0.25">
      <c r="AT188" s="101" t="s">
        <v>204</v>
      </c>
      <c r="AV188" s="174" t="s">
        <v>1437</v>
      </c>
      <c r="AX188" s="159" t="s">
        <v>500</v>
      </c>
    </row>
    <row r="189" spans="46:50" x14ac:dyDescent="0.25">
      <c r="AT189" s="101" t="s">
        <v>205</v>
      </c>
      <c r="AV189" s="174" t="s">
        <v>1438</v>
      </c>
      <c r="AX189" s="159" t="s">
        <v>501</v>
      </c>
    </row>
    <row r="190" spans="46:50" x14ac:dyDescent="0.25">
      <c r="AT190" s="101" t="s">
        <v>206</v>
      </c>
      <c r="AV190" s="174" t="s">
        <v>1439</v>
      </c>
      <c r="AX190" s="159" t="s">
        <v>502</v>
      </c>
    </row>
    <row r="191" spans="46:50" x14ac:dyDescent="0.25">
      <c r="AT191" s="101" t="s">
        <v>207</v>
      </c>
      <c r="AV191" s="174" t="s">
        <v>1440</v>
      </c>
      <c r="AX191" s="159" t="s">
        <v>503</v>
      </c>
    </row>
    <row r="192" spans="46:50" x14ac:dyDescent="0.25">
      <c r="AT192" s="101" t="s">
        <v>208</v>
      </c>
      <c r="AV192" s="174" t="s">
        <v>1441</v>
      </c>
      <c r="AX192" s="159" t="s">
        <v>504</v>
      </c>
    </row>
    <row r="193" spans="46:50" x14ac:dyDescent="0.25">
      <c r="AT193" s="101" t="s">
        <v>209</v>
      </c>
      <c r="AV193" s="174" t="s">
        <v>1442</v>
      </c>
      <c r="AX193" s="159" t="s">
        <v>505</v>
      </c>
    </row>
    <row r="194" spans="46:50" x14ac:dyDescent="0.25">
      <c r="AT194" s="101" t="s">
        <v>210</v>
      </c>
      <c r="AV194" s="174" t="s">
        <v>1443</v>
      </c>
      <c r="AX194" s="159" t="s">
        <v>506</v>
      </c>
    </row>
    <row r="195" spans="46:50" ht="25.5" x14ac:dyDescent="0.25">
      <c r="AT195" s="101" t="s">
        <v>211</v>
      </c>
      <c r="AV195" s="174" t="s">
        <v>1444</v>
      </c>
      <c r="AX195" s="159" t="s">
        <v>507</v>
      </c>
    </row>
    <row r="196" spans="46:50" x14ac:dyDescent="0.25">
      <c r="AT196" s="101" t="s">
        <v>212</v>
      </c>
      <c r="AV196" s="174" t="s">
        <v>1445</v>
      </c>
      <c r="AX196" s="159" t="s">
        <v>508</v>
      </c>
    </row>
    <row r="197" spans="46:50" x14ac:dyDescent="0.25">
      <c r="AT197" s="101" t="s">
        <v>213</v>
      </c>
      <c r="AV197" s="174" t="s">
        <v>1446</v>
      </c>
      <c r="AX197" s="159" t="s">
        <v>509</v>
      </c>
    </row>
    <row r="198" spans="46:50" ht="25.5" x14ac:dyDescent="0.25">
      <c r="AT198" s="101" t="s">
        <v>214</v>
      </c>
      <c r="AV198" s="174" t="s">
        <v>1447</v>
      </c>
      <c r="AX198" s="159" t="s">
        <v>510</v>
      </c>
    </row>
    <row r="199" spans="46:50" x14ac:dyDescent="0.25">
      <c r="AT199" s="101" t="s">
        <v>215</v>
      </c>
      <c r="AV199" s="174" t="s">
        <v>1448</v>
      </c>
      <c r="AX199" s="159" t="s">
        <v>511</v>
      </c>
    </row>
    <row r="200" spans="46:50" x14ac:dyDescent="0.25">
      <c r="AT200" s="101" t="s">
        <v>216</v>
      </c>
      <c r="AV200" s="174" t="s">
        <v>1449</v>
      </c>
      <c r="AX200" s="159" t="s">
        <v>512</v>
      </c>
    </row>
    <row r="201" spans="46:50" x14ac:dyDescent="0.25">
      <c r="AT201" s="101" t="s">
        <v>217</v>
      </c>
      <c r="AV201" s="174" t="s">
        <v>1450</v>
      </c>
      <c r="AX201" s="159" t="s">
        <v>513</v>
      </c>
    </row>
    <row r="202" spans="46:50" x14ac:dyDescent="0.25">
      <c r="AT202" s="101" t="s">
        <v>218</v>
      </c>
      <c r="AV202" s="174" t="s">
        <v>1451</v>
      </c>
      <c r="AX202" s="159" t="s">
        <v>514</v>
      </c>
    </row>
    <row r="203" spans="46:50" x14ac:dyDescent="0.25">
      <c r="AT203" s="101" t="s">
        <v>219</v>
      </c>
      <c r="AV203" s="174" t="s">
        <v>1452</v>
      </c>
      <c r="AX203" s="159" t="s">
        <v>515</v>
      </c>
    </row>
    <row r="204" spans="46:50" x14ac:dyDescent="0.25">
      <c r="AT204" s="101" t="s">
        <v>220</v>
      </c>
      <c r="AV204" s="174" t="s">
        <v>1453</v>
      </c>
      <c r="AX204" s="159" t="s">
        <v>516</v>
      </c>
    </row>
    <row r="205" spans="46:50" x14ac:dyDescent="0.25">
      <c r="AT205" s="101" t="s">
        <v>221</v>
      </c>
      <c r="AV205" s="174" t="s">
        <v>1454</v>
      </c>
      <c r="AX205" s="159" t="s">
        <v>517</v>
      </c>
    </row>
    <row r="206" spans="46:50" x14ac:dyDescent="0.25">
      <c r="AT206" s="101" t="s">
        <v>222</v>
      </c>
      <c r="AV206" s="174" t="s">
        <v>1455</v>
      </c>
      <c r="AX206" s="159" t="s">
        <v>518</v>
      </c>
    </row>
    <row r="207" spans="46:50" x14ac:dyDescent="0.25">
      <c r="AT207" s="101" t="s">
        <v>223</v>
      </c>
      <c r="AV207" s="174" t="s">
        <v>1456</v>
      </c>
      <c r="AX207" s="159" t="s">
        <v>519</v>
      </c>
    </row>
    <row r="208" spans="46:50" x14ac:dyDescent="0.25">
      <c r="AT208" s="101" t="s">
        <v>224</v>
      </c>
      <c r="AV208" s="174" t="s">
        <v>1457</v>
      </c>
      <c r="AX208" s="159" t="s">
        <v>520</v>
      </c>
    </row>
    <row r="209" spans="46:50" x14ac:dyDescent="0.25">
      <c r="AT209" s="101" t="s">
        <v>225</v>
      </c>
      <c r="AV209" s="174" t="s">
        <v>1458</v>
      </c>
      <c r="AX209" s="159" t="s">
        <v>521</v>
      </c>
    </row>
    <row r="210" spans="46:50" ht="25.5" x14ac:dyDescent="0.25">
      <c r="AT210" s="101" t="s">
        <v>226</v>
      </c>
      <c r="AV210" s="174" t="s">
        <v>1459</v>
      </c>
      <c r="AX210" s="159" t="s">
        <v>522</v>
      </c>
    </row>
    <row r="211" spans="46:50" x14ac:dyDescent="0.25">
      <c r="AT211" s="101" t="s">
        <v>227</v>
      </c>
      <c r="AV211" s="174" t="s">
        <v>1460</v>
      </c>
      <c r="AX211" s="159" t="s">
        <v>523</v>
      </c>
    </row>
    <row r="212" spans="46:50" ht="25.5" x14ac:dyDescent="0.25">
      <c r="AT212" s="101" t="s">
        <v>228</v>
      </c>
      <c r="AV212" s="174" t="s">
        <v>1461</v>
      </c>
      <c r="AX212" s="159" t="s">
        <v>524</v>
      </c>
    </row>
    <row r="213" spans="46:50" ht="25.5" x14ac:dyDescent="0.25">
      <c r="AT213" s="101" t="s">
        <v>229</v>
      </c>
      <c r="AV213" s="174" t="s">
        <v>1462</v>
      </c>
      <c r="AX213" s="159" t="s">
        <v>525</v>
      </c>
    </row>
    <row r="214" spans="46:50" ht="25.5" x14ac:dyDescent="0.25">
      <c r="AT214" s="101" t="s">
        <v>230</v>
      </c>
      <c r="AV214" s="174" t="s">
        <v>1463</v>
      </c>
      <c r="AX214" s="159" t="s">
        <v>526</v>
      </c>
    </row>
    <row r="215" spans="46:50" ht="25.5" x14ac:dyDescent="0.25">
      <c r="AT215" s="101" t="s">
        <v>231</v>
      </c>
      <c r="AV215" s="174" t="s">
        <v>1464</v>
      </c>
      <c r="AX215" s="159" t="s">
        <v>527</v>
      </c>
    </row>
    <row r="216" spans="46:50" ht="25.5" x14ac:dyDescent="0.25">
      <c r="AT216" s="101" t="s">
        <v>232</v>
      </c>
      <c r="AV216" s="174" t="s">
        <v>1465</v>
      </c>
      <c r="AX216" s="159" t="s">
        <v>528</v>
      </c>
    </row>
    <row r="217" spans="46:50" ht="25.5" x14ac:dyDescent="0.25">
      <c r="AT217" s="101" t="s">
        <v>233</v>
      </c>
      <c r="AV217" s="174" t="s">
        <v>1466</v>
      </c>
      <c r="AX217" s="159" t="s">
        <v>529</v>
      </c>
    </row>
    <row r="218" spans="46:50" ht="25.5" x14ac:dyDescent="0.25">
      <c r="AT218" s="101" t="s">
        <v>234</v>
      </c>
      <c r="AV218" s="174" t="s">
        <v>1467</v>
      </c>
      <c r="AX218" s="159" t="s">
        <v>530</v>
      </c>
    </row>
    <row r="219" spans="46:50" x14ac:dyDescent="0.25">
      <c r="AT219" s="101" t="s">
        <v>235</v>
      </c>
      <c r="AV219" s="174" t="s">
        <v>1468</v>
      </c>
      <c r="AX219" s="159" t="s">
        <v>531</v>
      </c>
    </row>
    <row r="220" spans="46:50" x14ac:dyDescent="0.25">
      <c r="AT220" s="101" t="s">
        <v>236</v>
      </c>
      <c r="AV220" s="174" t="s">
        <v>1469</v>
      </c>
      <c r="AX220" s="159" t="s">
        <v>532</v>
      </c>
    </row>
    <row r="221" spans="46:50" x14ac:dyDescent="0.25">
      <c r="AT221" s="101" t="s">
        <v>237</v>
      </c>
      <c r="AV221" s="174" t="s">
        <v>1470</v>
      </c>
      <c r="AX221" s="159" t="s">
        <v>533</v>
      </c>
    </row>
    <row r="222" spans="46:50" x14ac:dyDescent="0.25">
      <c r="AT222" s="101" t="s">
        <v>238</v>
      </c>
      <c r="AV222" s="174" t="s">
        <v>1471</v>
      </c>
      <c r="AX222" s="159" t="s">
        <v>534</v>
      </c>
    </row>
    <row r="223" spans="46:50" ht="25.5" x14ac:dyDescent="0.25">
      <c r="AT223" s="101" t="s">
        <v>239</v>
      </c>
      <c r="AV223" s="174" t="s">
        <v>1472</v>
      </c>
      <c r="AX223" s="159" t="s">
        <v>535</v>
      </c>
    </row>
    <row r="224" spans="46:50" ht="25.5" x14ac:dyDescent="0.25">
      <c r="AT224" s="101" t="s">
        <v>240</v>
      </c>
      <c r="AV224" s="174" t="s">
        <v>1473</v>
      </c>
      <c r="AX224" s="159" t="s">
        <v>536</v>
      </c>
    </row>
    <row r="225" spans="46:50" ht="38.25" x14ac:dyDescent="0.25">
      <c r="AT225" s="101" t="s">
        <v>241</v>
      </c>
      <c r="AV225" s="174" t="s">
        <v>1474</v>
      </c>
      <c r="AX225" s="159" t="s">
        <v>537</v>
      </c>
    </row>
    <row r="226" spans="46:50" ht="25.5" x14ac:dyDescent="0.25">
      <c r="AT226" s="101" t="s">
        <v>242</v>
      </c>
      <c r="AV226" s="174" t="s">
        <v>1475</v>
      </c>
      <c r="AX226" s="159" t="s">
        <v>538</v>
      </c>
    </row>
    <row r="227" spans="46:50" x14ac:dyDescent="0.25">
      <c r="AT227" s="101" t="s">
        <v>243</v>
      </c>
      <c r="AV227" s="174" t="s">
        <v>1476</v>
      </c>
      <c r="AX227" s="159" t="s">
        <v>539</v>
      </c>
    </row>
    <row r="228" spans="46:50" ht="25.5" x14ac:dyDescent="0.25">
      <c r="AT228" s="101" t="s">
        <v>244</v>
      </c>
      <c r="AV228" s="174" t="s">
        <v>1477</v>
      </c>
      <c r="AX228" s="159" t="s">
        <v>540</v>
      </c>
    </row>
    <row r="229" spans="46:50" ht="25.5" x14ac:dyDescent="0.25">
      <c r="AT229" s="101" t="s">
        <v>245</v>
      </c>
      <c r="AV229" s="174" t="s">
        <v>1478</v>
      </c>
      <c r="AX229" s="159" t="s">
        <v>541</v>
      </c>
    </row>
    <row r="230" spans="46:50" ht="25.5" x14ac:dyDescent="0.25">
      <c r="AT230" s="101" t="s">
        <v>246</v>
      </c>
      <c r="AV230" s="174" t="s">
        <v>1479</v>
      </c>
      <c r="AX230" s="159" t="s">
        <v>542</v>
      </c>
    </row>
    <row r="231" spans="46:50" ht="25.5" x14ac:dyDescent="0.25">
      <c r="AT231" s="101" t="s">
        <v>247</v>
      </c>
      <c r="AV231" s="174" t="s">
        <v>1480</v>
      </c>
      <c r="AX231" s="159" t="s">
        <v>543</v>
      </c>
    </row>
    <row r="232" spans="46:50" x14ac:dyDescent="0.25">
      <c r="AT232" s="101" t="s">
        <v>248</v>
      </c>
      <c r="AV232" s="174" t="s">
        <v>1481</v>
      </c>
      <c r="AX232" s="159" t="s">
        <v>544</v>
      </c>
    </row>
    <row r="233" spans="46:50" ht="25.5" x14ac:dyDescent="0.25">
      <c r="AT233" s="101" t="s">
        <v>249</v>
      </c>
      <c r="AV233" s="174" t="s">
        <v>1482</v>
      </c>
      <c r="AX233" s="159" t="s">
        <v>545</v>
      </c>
    </row>
    <row r="234" spans="46:50" x14ac:dyDescent="0.25">
      <c r="AT234" s="101" t="s">
        <v>250</v>
      </c>
      <c r="AV234" s="174" t="s">
        <v>1483</v>
      </c>
      <c r="AX234" s="159" t="s">
        <v>546</v>
      </c>
    </row>
    <row r="235" spans="46:50" x14ac:dyDescent="0.25">
      <c r="AT235" s="101" t="s">
        <v>251</v>
      </c>
      <c r="AV235" s="174" t="s">
        <v>1484</v>
      </c>
      <c r="AX235" s="159" t="s">
        <v>547</v>
      </c>
    </row>
    <row r="236" spans="46:50" ht="25.5" x14ac:dyDescent="0.25">
      <c r="AT236" s="101" t="s">
        <v>252</v>
      </c>
      <c r="AV236" s="174" t="s">
        <v>1485</v>
      </c>
      <c r="AX236" s="159" t="s">
        <v>548</v>
      </c>
    </row>
    <row r="237" spans="46:50" ht="25.5" x14ac:dyDescent="0.25">
      <c r="AT237" s="101" t="s">
        <v>253</v>
      </c>
      <c r="AV237" s="174" t="s">
        <v>1486</v>
      </c>
      <c r="AX237" s="159" t="s">
        <v>549</v>
      </c>
    </row>
    <row r="238" spans="46:50" ht="25.5" x14ac:dyDescent="0.25">
      <c r="AT238" s="101" t="s">
        <v>254</v>
      </c>
      <c r="AV238" s="174" t="s">
        <v>1487</v>
      </c>
      <c r="AX238" s="159" t="s">
        <v>550</v>
      </c>
    </row>
    <row r="239" spans="46:50" x14ac:dyDescent="0.25">
      <c r="AT239" s="101" t="s">
        <v>255</v>
      </c>
      <c r="AV239" s="174" t="s">
        <v>1488</v>
      </c>
      <c r="AX239" s="159" t="s">
        <v>551</v>
      </c>
    </row>
    <row r="240" spans="46:50" x14ac:dyDescent="0.25">
      <c r="AT240" s="101" t="s">
        <v>256</v>
      </c>
      <c r="AV240" s="174" t="s">
        <v>1489</v>
      </c>
      <c r="AX240" s="159" t="s">
        <v>552</v>
      </c>
    </row>
    <row r="241" spans="46:50" ht="25.5" x14ac:dyDescent="0.25">
      <c r="AT241" s="101" t="s">
        <v>257</v>
      </c>
      <c r="AV241" s="174" t="s">
        <v>1490</v>
      </c>
      <c r="AX241" s="159" t="s">
        <v>553</v>
      </c>
    </row>
    <row r="242" spans="46:50" x14ac:dyDescent="0.25">
      <c r="AT242" s="101" t="s">
        <v>258</v>
      </c>
      <c r="AV242" s="174" t="s">
        <v>1491</v>
      </c>
      <c r="AX242" s="159" t="s">
        <v>554</v>
      </c>
    </row>
    <row r="243" spans="46:50" x14ac:dyDescent="0.25">
      <c r="AT243" s="101" t="s">
        <v>259</v>
      </c>
      <c r="AV243" s="174" t="s">
        <v>1492</v>
      </c>
      <c r="AX243" s="159" t="s">
        <v>555</v>
      </c>
    </row>
    <row r="244" spans="46:50" x14ac:dyDescent="0.25">
      <c r="AT244" s="101" t="s">
        <v>260</v>
      </c>
      <c r="AV244" s="174" t="s">
        <v>1493</v>
      </c>
      <c r="AX244" s="159" t="s">
        <v>556</v>
      </c>
    </row>
    <row r="245" spans="46:50" ht="25.5" x14ac:dyDescent="0.25">
      <c r="AT245" s="101" t="s">
        <v>261</v>
      </c>
      <c r="AV245" s="174" t="s">
        <v>1494</v>
      </c>
      <c r="AX245" s="159" t="s">
        <v>557</v>
      </c>
    </row>
    <row r="246" spans="46:50" x14ac:dyDescent="0.25">
      <c r="AT246" s="101" t="s">
        <v>262</v>
      </c>
      <c r="AV246" s="174" t="s">
        <v>1495</v>
      </c>
      <c r="AX246" s="159" t="s">
        <v>558</v>
      </c>
    </row>
    <row r="247" spans="46:50" x14ac:dyDescent="0.25">
      <c r="AT247" s="101" t="s">
        <v>263</v>
      </c>
      <c r="AV247" s="174" t="s">
        <v>1496</v>
      </c>
      <c r="AX247" s="159" t="s">
        <v>559</v>
      </c>
    </row>
    <row r="248" spans="46:50" ht="25.5" x14ac:dyDescent="0.25">
      <c r="AT248" s="101" t="s">
        <v>264</v>
      </c>
      <c r="AV248" s="174" t="s">
        <v>1497</v>
      </c>
      <c r="AX248" s="159" t="s">
        <v>560</v>
      </c>
    </row>
    <row r="249" spans="46:50" x14ac:dyDescent="0.25">
      <c r="AT249" s="101" t="s">
        <v>265</v>
      </c>
      <c r="AV249" s="174" t="s">
        <v>1498</v>
      </c>
      <c r="AX249" s="159" t="s">
        <v>561</v>
      </c>
    </row>
    <row r="250" spans="46:50" x14ac:dyDescent="0.25">
      <c r="AT250" s="101" t="s">
        <v>266</v>
      </c>
      <c r="AV250" s="174" t="s">
        <v>1499</v>
      </c>
      <c r="AX250" s="159" t="s">
        <v>562</v>
      </c>
    </row>
    <row r="251" spans="46:50" x14ac:dyDescent="0.25">
      <c r="AT251" s="101" t="s">
        <v>267</v>
      </c>
      <c r="AV251" s="174" t="s">
        <v>1500</v>
      </c>
      <c r="AX251" s="159" t="s">
        <v>563</v>
      </c>
    </row>
    <row r="252" spans="46:50" ht="25.5" x14ac:dyDescent="0.25">
      <c r="AT252" s="101" t="s">
        <v>268</v>
      </c>
      <c r="AV252" s="174" t="s">
        <v>1501</v>
      </c>
      <c r="AX252" s="159" t="s">
        <v>564</v>
      </c>
    </row>
    <row r="253" spans="46:50" x14ac:dyDescent="0.25">
      <c r="AT253" s="101" t="s">
        <v>269</v>
      </c>
      <c r="AV253" s="174" t="s">
        <v>1502</v>
      </c>
      <c r="AX253" s="159" t="s">
        <v>565</v>
      </c>
    </row>
    <row r="254" spans="46:50" x14ac:dyDescent="0.25">
      <c r="AT254" s="101" t="s">
        <v>270</v>
      </c>
      <c r="AV254" s="174" t="s">
        <v>1503</v>
      </c>
      <c r="AX254" s="159" t="s">
        <v>566</v>
      </c>
    </row>
    <row r="255" spans="46:50" ht="25.5" x14ac:dyDescent="0.25">
      <c r="AT255" s="101" t="s">
        <v>271</v>
      </c>
      <c r="AV255" s="174" t="s">
        <v>1504</v>
      </c>
      <c r="AX255" s="159" t="s">
        <v>567</v>
      </c>
    </row>
    <row r="256" spans="46:50" x14ac:dyDescent="0.25">
      <c r="AT256" s="101" t="s">
        <v>272</v>
      </c>
      <c r="AV256" s="174" t="s">
        <v>1505</v>
      </c>
      <c r="AX256" s="159" t="s">
        <v>568</v>
      </c>
    </row>
    <row r="257" spans="46:50" x14ac:dyDescent="0.25">
      <c r="AT257" s="101" t="s">
        <v>273</v>
      </c>
      <c r="AV257" s="174" t="s">
        <v>1506</v>
      </c>
      <c r="AX257" s="159" t="s">
        <v>569</v>
      </c>
    </row>
    <row r="258" spans="46:50" x14ac:dyDescent="0.25">
      <c r="AT258" s="101" t="s">
        <v>274</v>
      </c>
      <c r="AV258" s="174" t="s">
        <v>1507</v>
      </c>
      <c r="AX258" s="159" t="s">
        <v>570</v>
      </c>
    </row>
    <row r="259" spans="46:50" x14ac:dyDescent="0.25">
      <c r="AT259" s="101" t="s">
        <v>275</v>
      </c>
      <c r="AV259" s="174" t="s">
        <v>1508</v>
      </c>
      <c r="AX259" s="159" t="s">
        <v>571</v>
      </c>
    </row>
    <row r="260" spans="46:50" ht="25.5" x14ac:dyDescent="0.25">
      <c r="AT260" s="101" t="s">
        <v>276</v>
      </c>
      <c r="AV260" s="174" t="s">
        <v>1509</v>
      </c>
      <c r="AX260" s="159" t="s">
        <v>572</v>
      </c>
    </row>
    <row r="261" spans="46:50" ht="25.5" x14ac:dyDescent="0.25">
      <c r="AT261" s="101" t="s">
        <v>277</v>
      </c>
      <c r="AV261" s="174" t="s">
        <v>1510</v>
      </c>
      <c r="AX261" s="159" t="s">
        <v>573</v>
      </c>
    </row>
    <row r="262" spans="46:50" x14ac:dyDescent="0.25">
      <c r="AT262" s="101" t="s">
        <v>278</v>
      </c>
      <c r="AV262" s="174" t="s">
        <v>1511</v>
      </c>
      <c r="AX262" s="159" t="s">
        <v>574</v>
      </c>
    </row>
    <row r="263" spans="46:50" x14ac:dyDescent="0.25">
      <c r="AT263" s="101" t="s">
        <v>279</v>
      </c>
      <c r="AV263" s="174" t="s">
        <v>1512</v>
      </c>
      <c r="AX263" s="159" t="s">
        <v>575</v>
      </c>
    </row>
    <row r="264" spans="46:50" x14ac:dyDescent="0.25">
      <c r="AT264" s="101" t="s">
        <v>280</v>
      </c>
      <c r="AV264" s="174" t="s">
        <v>1513</v>
      </c>
      <c r="AX264" s="159" t="s">
        <v>576</v>
      </c>
    </row>
    <row r="265" spans="46:50" ht="25.5" x14ac:dyDescent="0.25">
      <c r="AT265" s="101" t="s">
        <v>281</v>
      </c>
      <c r="AV265" s="174" t="s">
        <v>1514</v>
      </c>
      <c r="AX265" s="159" t="s">
        <v>577</v>
      </c>
    </row>
    <row r="266" spans="46:50" ht="25.5" x14ac:dyDescent="0.25">
      <c r="AT266" s="101" t="s">
        <v>282</v>
      </c>
      <c r="AV266" s="174" t="s">
        <v>1515</v>
      </c>
      <c r="AX266" s="159" t="s">
        <v>578</v>
      </c>
    </row>
    <row r="267" spans="46:50" x14ac:dyDescent="0.25">
      <c r="AT267" s="101" t="s">
        <v>283</v>
      </c>
      <c r="AV267" s="174" t="s">
        <v>1516</v>
      </c>
      <c r="AX267" s="159" t="s">
        <v>579</v>
      </c>
    </row>
    <row r="268" spans="46:50" x14ac:dyDescent="0.25">
      <c r="AT268" s="101" t="s">
        <v>284</v>
      </c>
      <c r="AV268" s="174" t="s">
        <v>1517</v>
      </c>
      <c r="AX268" s="159" t="s">
        <v>580</v>
      </c>
    </row>
    <row r="269" spans="46:50" ht="25.5" x14ac:dyDescent="0.25">
      <c r="AT269" s="101" t="s">
        <v>285</v>
      </c>
      <c r="AV269" s="174" t="s">
        <v>1518</v>
      </c>
      <c r="AX269" s="159" t="s">
        <v>581</v>
      </c>
    </row>
    <row r="270" spans="46:50" ht="25.5" x14ac:dyDescent="0.25">
      <c r="AT270" s="101" t="s">
        <v>286</v>
      </c>
      <c r="AV270" s="174" t="s">
        <v>1519</v>
      </c>
      <c r="AX270" s="159" t="s">
        <v>582</v>
      </c>
    </row>
    <row r="271" spans="46:50" ht="25.5" x14ac:dyDescent="0.25">
      <c r="AT271" s="101" t="s">
        <v>287</v>
      </c>
      <c r="AV271" s="174" t="s">
        <v>1520</v>
      </c>
      <c r="AX271" s="159" t="s">
        <v>583</v>
      </c>
    </row>
    <row r="272" spans="46:50" x14ac:dyDescent="0.25">
      <c r="AT272" s="101" t="s">
        <v>288</v>
      </c>
      <c r="AV272" s="174" t="s">
        <v>1521</v>
      </c>
      <c r="AX272" s="159" t="s">
        <v>584</v>
      </c>
    </row>
    <row r="273" spans="46:50" x14ac:dyDescent="0.25">
      <c r="AT273" s="101" t="s">
        <v>289</v>
      </c>
      <c r="AV273" s="174" t="s">
        <v>1522</v>
      </c>
      <c r="AX273" s="159" t="s">
        <v>585</v>
      </c>
    </row>
    <row r="274" spans="46:50" ht="51" x14ac:dyDescent="0.25">
      <c r="AT274" s="101" t="s">
        <v>290</v>
      </c>
      <c r="AV274" s="174" t="s">
        <v>1523</v>
      </c>
      <c r="AX274" s="159" t="s">
        <v>586</v>
      </c>
    </row>
    <row r="275" spans="46:50" x14ac:dyDescent="0.25">
      <c r="AT275" s="101" t="s">
        <v>291</v>
      </c>
      <c r="AV275" s="174" t="s">
        <v>1524</v>
      </c>
      <c r="AX275" s="159" t="s">
        <v>587</v>
      </c>
    </row>
    <row r="276" spans="46:50" x14ac:dyDescent="0.25">
      <c r="AT276" s="101" t="s">
        <v>292</v>
      </c>
      <c r="AV276" s="174" t="s">
        <v>1525</v>
      </c>
      <c r="AX276" s="159" t="s">
        <v>588</v>
      </c>
    </row>
    <row r="277" spans="46:50" x14ac:dyDescent="0.25">
      <c r="AT277" s="101" t="s">
        <v>293</v>
      </c>
      <c r="AV277" s="174" t="s">
        <v>1526</v>
      </c>
      <c r="AX277" s="159" t="s">
        <v>589</v>
      </c>
    </row>
    <row r="278" spans="46:50" x14ac:dyDescent="0.25">
      <c r="AT278" s="101" t="s">
        <v>294</v>
      </c>
      <c r="AV278" s="174" t="s">
        <v>1527</v>
      </c>
      <c r="AX278" s="159" t="s">
        <v>590</v>
      </c>
    </row>
    <row r="279" spans="46:50" x14ac:dyDescent="0.25">
      <c r="AT279" s="101" t="s">
        <v>295</v>
      </c>
      <c r="AV279" s="174" t="s">
        <v>1528</v>
      </c>
      <c r="AX279" s="159" t="s">
        <v>591</v>
      </c>
    </row>
    <row r="280" spans="46:50" x14ac:dyDescent="0.25">
      <c r="AT280" s="101" t="s">
        <v>296</v>
      </c>
      <c r="AV280" s="174" t="s">
        <v>1529</v>
      </c>
      <c r="AX280" s="159" t="s">
        <v>592</v>
      </c>
    </row>
    <row r="281" spans="46:50" x14ac:dyDescent="0.25">
      <c r="AT281" s="101" t="s">
        <v>297</v>
      </c>
      <c r="AV281" s="174" t="s">
        <v>1530</v>
      </c>
      <c r="AX281" s="159" t="s">
        <v>593</v>
      </c>
    </row>
    <row r="282" spans="46:50" x14ac:dyDescent="0.25">
      <c r="AT282" s="101" t="s">
        <v>298</v>
      </c>
      <c r="AV282" s="174" t="s">
        <v>1531</v>
      </c>
      <c r="AX282" s="159" t="s">
        <v>594</v>
      </c>
    </row>
    <row r="283" spans="46:50" x14ac:dyDescent="0.25">
      <c r="AT283" s="101" t="s">
        <v>299</v>
      </c>
      <c r="AV283" s="174" t="s">
        <v>1532</v>
      </c>
      <c r="AX283" s="159" t="s">
        <v>595</v>
      </c>
    </row>
    <row r="284" spans="46:50" ht="25.5" x14ac:dyDescent="0.25">
      <c r="AT284" s="101" t="s">
        <v>300</v>
      </c>
      <c r="AV284" s="174" t="s">
        <v>1533</v>
      </c>
      <c r="AX284" s="159" t="s">
        <v>596</v>
      </c>
    </row>
    <row r="285" spans="46:50" x14ac:dyDescent="0.25">
      <c r="AT285" s="101" t="s">
        <v>301</v>
      </c>
      <c r="AV285" s="174" t="s">
        <v>1534</v>
      </c>
      <c r="AX285" s="159" t="s">
        <v>597</v>
      </c>
    </row>
    <row r="286" spans="46:50" ht="25.5" x14ac:dyDescent="0.25">
      <c r="AT286" s="101" t="s">
        <v>302</v>
      </c>
      <c r="AV286" s="174" t="s">
        <v>1535</v>
      </c>
      <c r="AX286" s="159" t="s">
        <v>598</v>
      </c>
    </row>
    <row r="287" spans="46:50" ht="25.5" x14ac:dyDescent="0.25">
      <c r="AT287" s="101" t="s">
        <v>303</v>
      </c>
      <c r="AV287" s="174" t="s">
        <v>1536</v>
      </c>
      <c r="AX287" s="159" t="s">
        <v>599</v>
      </c>
    </row>
    <row r="288" spans="46:50" ht="25.5" x14ac:dyDescent="0.25">
      <c r="AT288" s="101" t="s">
        <v>304</v>
      </c>
      <c r="AV288" s="174" t="s">
        <v>1537</v>
      </c>
      <c r="AX288" s="159" t="s">
        <v>600</v>
      </c>
    </row>
    <row r="289" spans="46:50" x14ac:dyDescent="0.25">
      <c r="AT289" s="101" t="s">
        <v>305</v>
      </c>
      <c r="AV289" s="174" t="s">
        <v>1538</v>
      </c>
      <c r="AX289" s="159" t="s">
        <v>601</v>
      </c>
    </row>
    <row r="290" spans="46:50" x14ac:dyDescent="0.25">
      <c r="AV290" s="174" t="s">
        <v>1539</v>
      </c>
      <c r="AX290" s="159" t="s">
        <v>602</v>
      </c>
    </row>
    <row r="291" spans="46:50" x14ac:dyDescent="0.25">
      <c r="AV291" s="174" t="s">
        <v>1540</v>
      </c>
      <c r="AX291" s="159" t="s">
        <v>603</v>
      </c>
    </row>
    <row r="292" spans="46:50" x14ac:dyDescent="0.25">
      <c r="AV292" s="174" t="s">
        <v>1541</v>
      </c>
      <c r="AX292" s="159" t="s">
        <v>604</v>
      </c>
    </row>
    <row r="293" spans="46:50" x14ac:dyDescent="0.25">
      <c r="AV293" s="174" t="s">
        <v>1542</v>
      </c>
      <c r="AX293" s="159" t="s">
        <v>605</v>
      </c>
    </row>
    <row r="294" spans="46:50" x14ac:dyDescent="0.25">
      <c r="AV294" s="174" t="s">
        <v>1543</v>
      </c>
      <c r="AX294" s="159" t="s">
        <v>606</v>
      </c>
    </row>
    <row r="295" spans="46:50" x14ac:dyDescent="0.25">
      <c r="AV295" s="174" t="s">
        <v>1544</v>
      </c>
      <c r="AX295" s="159" t="s">
        <v>607</v>
      </c>
    </row>
    <row r="296" spans="46:50" x14ac:dyDescent="0.25">
      <c r="AV296" s="174" t="s">
        <v>1545</v>
      </c>
      <c r="AX296" s="159" t="s">
        <v>608</v>
      </c>
    </row>
    <row r="297" spans="46:50" ht="25.5" x14ac:dyDescent="0.25">
      <c r="AV297" s="174" t="s">
        <v>1546</v>
      </c>
      <c r="AX297" s="159" t="s">
        <v>609</v>
      </c>
    </row>
    <row r="298" spans="46:50" ht="25.5" x14ac:dyDescent="0.25">
      <c r="AV298" s="174" t="s">
        <v>1547</v>
      </c>
      <c r="AX298" s="159" t="s">
        <v>610</v>
      </c>
    </row>
    <row r="299" spans="46:50" x14ac:dyDescent="0.25">
      <c r="AV299" s="174" t="s">
        <v>1548</v>
      </c>
      <c r="AX299" s="159" t="s">
        <v>611</v>
      </c>
    </row>
    <row r="300" spans="46:50" ht="38.25" x14ac:dyDescent="0.25">
      <c r="AV300" s="174" t="s">
        <v>1549</v>
      </c>
      <c r="AX300" s="159" t="s">
        <v>612</v>
      </c>
    </row>
    <row r="301" spans="46:50" x14ac:dyDescent="0.25">
      <c r="AV301" s="174" t="s">
        <v>1550</v>
      </c>
      <c r="AX301" s="159" t="s">
        <v>613</v>
      </c>
    </row>
    <row r="302" spans="46:50" x14ac:dyDescent="0.25">
      <c r="AV302" s="174" t="s">
        <v>1551</v>
      </c>
      <c r="AX302" s="159" t="s">
        <v>614</v>
      </c>
    </row>
    <row r="303" spans="46:50" x14ac:dyDescent="0.25">
      <c r="AV303" s="174" t="s">
        <v>1552</v>
      </c>
      <c r="AX303" s="159" t="s">
        <v>615</v>
      </c>
    </row>
    <row r="304" spans="46:50" ht="25.5" x14ac:dyDescent="0.25">
      <c r="AV304" s="174" t="s">
        <v>1553</v>
      </c>
      <c r="AX304" s="159" t="s">
        <v>616</v>
      </c>
    </row>
    <row r="305" spans="48:50" x14ac:dyDescent="0.25">
      <c r="AV305" s="174" t="s">
        <v>1554</v>
      </c>
      <c r="AX305" s="159" t="s">
        <v>617</v>
      </c>
    </row>
    <row r="306" spans="48:50" ht="25.5" x14ac:dyDescent="0.25">
      <c r="AV306" s="174" t="s">
        <v>1555</v>
      </c>
      <c r="AX306" s="159" t="s">
        <v>618</v>
      </c>
    </row>
    <row r="307" spans="48:50" x14ac:dyDescent="0.25">
      <c r="AV307" s="174" t="s">
        <v>1556</v>
      </c>
      <c r="AX307" s="159" t="s">
        <v>619</v>
      </c>
    </row>
    <row r="308" spans="48:50" x14ac:dyDescent="0.25">
      <c r="AV308" s="174" t="s">
        <v>1557</v>
      </c>
      <c r="AX308" s="159" t="s">
        <v>620</v>
      </c>
    </row>
    <row r="309" spans="48:50" ht="25.5" x14ac:dyDescent="0.25">
      <c r="AV309" s="174" t="s">
        <v>1558</v>
      </c>
      <c r="AX309" s="159" t="s">
        <v>621</v>
      </c>
    </row>
    <row r="310" spans="48:50" x14ac:dyDescent="0.25">
      <c r="AV310" s="174" t="s">
        <v>1559</v>
      </c>
      <c r="AX310" s="159" t="s">
        <v>622</v>
      </c>
    </row>
    <row r="311" spans="48:50" x14ac:dyDescent="0.25">
      <c r="AV311" s="174" t="s">
        <v>1560</v>
      </c>
      <c r="AX311" s="159" t="s">
        <v>623</v>
      </c>
    </row>
    <row r="312" spans="48:50" x14ac:dyDescent="0.25">
      <c r="AV312" s="174" t="s">
        <v>1561</v>
      </c>
      <c r="AX312" s="159" t="s">
        <v>624</v>
      </c>
    </row>
    <row r="313" spans="48:50" ht="25.5" x14ac:dyDescent="0.25">
      <c r="AV313" s="174" t="s">
        <v>1562</v>
      </c>
      <c r="AX313" s="159" t="s">
        <v>625</v>
      </c>
    </row>
    <row r="314" spans="48:50" ht="25.5" x14ac:dyDescent="0.25">
      <c r="AV314" s="174" t="s">
        <v>1563</v>
      </c>
      <c r="AX314" s="159" t="s">
        <v>626</v>
      </c>
    </row>
    <row r="315" spans="48:50" x14ac:dyDescent="0.25">
      <c r="AV315" s="174" t="s">
        <v>1564</v>
      </c>
      <c r="AX315" s="159" t="s">
        <v>627</v>
      </c>
    </row>
    <row r="316" spans="48:50" x14ac:dyDescent="0.25">
      <c r="AV316" s="174" t="s">
        <v>1565</v>
      </c>
      <c r="AX316" s="159" t="s">
        <v>628</v>
      </c>
    </row>
    <row r="317" spans="48:50" x14ac:dyDescent="0.25">
      <c r="AV317" s="174" t="s">
        <v>1566</v>
      </c>
      <c r="AX317" s="159" t="s">
        <v>629</v>
      </c>
    </row>
    <row r="318" spans="48:50" x14ac:dyDescent="0.25">
      <c r="AV318" s="174" t="s">
        <v>1567</v>
      </c>
      <c r="AX318" s="159" t="s">
        <v>630</v>
      </c>
    </row>
    <row r="319" spans="48:50" ht="25.5" x14ac:dyDescent="0.25">
      <c r="AV319" s="174" t="s">
        <v>1568</v>
      </c>
      <c r="AX319" s="159" t="s">
        <v>631</v>
      </c>
    </row>
    <row r="320" spans="48:50" x14ac:dyDescent="0.25">
      <c r="AV320" s="174" t="s">
        <v>1569</v>
      </c>
      <c r="AX320" s="159" t="s">
        <v>632</v>
      </c>
    </row>
    <row r="321" spans="48:50" x14ac:dyDescent="0.25">
      <c r="AV321" s="174" t="s">
        <v>1570</v>
      </c>
      <c r="AX321" s="159" t="s">
        <v>633</v>
      </c>
    </row>
    <row r="322" spans="48:50" x14ac:dyDescent="0.25">
      <c r="AV322" s="174" t="s">
        <v>1571</v>
      </c>
      <c r="AX322" s="159" t="s">
        <v>634</v>
      </c>
    </row>
    <row r="323" spans="48:50" x14ac:dyDescent="0.25">
      <c r="AV323" s="174" t="s">
        <v>1572</v>
      </c>
      <c r="AX323" s="159" t="s">
        <v>635</v>
      </c>
    </row>
    <row r="324" spans="48:50" x14ac:dyDescent="0.25">
      <c r="AV324" s="174" t="s">
        <v>1573</v>
      </c>
      <c r="AX324" s="159" t="s">
        <v>636</v>
      </c>
    </row>
    <row r="325" spans="48:50" x14ac:dyDescent="0.25">
      <c r="AV325" s="174" t="s">
        <v>1574</v>
      </c>
      <c r="AX325" s="159" t="s">
        <v>637</v>
      </c>
    </row>
    <row r="326" spans="48:50" ht="25.5" x14ac:dyDescent="0.25">
      <c r="AV326" s="174" t="s">
        <v>1575</v>
      </c>
      <c r="AX326" s="159" t="s">
        <v>638</v>
      </c>
    </row>
    <row r="327" spans="48:50" x14ac:dyDescent="0.25">
      <c r="AV327" s="174" t="s">
        <v>1576</v>
      </c>
      <c r="AX327" s="159" t="s">
        <v>639</v>
      </c>
    </row>
    <row r="328" spans="48:50" ht="38.25" x14ac:dyDescent="0.25">
      <c r="AV328" s="174" t="s">
        <v>1577</v>
      </c>
      <c r="AX328" s="159" t="s">
        <v>640</v>
      </c>
    </row>
    <row r="329" spans="48:50" x14ac:dyDescent="0.25">
      <c r="AV329" s="174" t="s">
        <v>1578</v>
      </c>
      <c r="AX329" s="159" t="s">
        <v>641</v>
      </c>
    </row>
    <row r="330" spans="48:50" x14ac:dyDescent="0.25">
      <c r="AV330" s="174" t="s">
        <v>1579</v>
      </c>
      <c r="AX330" s="159" t="s">
        <v>642</v>
      </c>
    </row>
    <row r="331" spans="48:50" x14ac:dyDescent="0.25">
      <c r="AV331" s="174" t="s">
        <v>1580</v>
      </c>
      <c r="AX331" s="159" t="s">
        <v>643</v>
      </c>
    </row>
    <row r="332" spans="48:50" x14ac:dyDescent="0.25">
      <c r="AV332" s="174" t="s">
        <v>1581</v>
      </c>
      <c r="AX332" s="159" t="s">
        <v>644</v>
      </c>
    </row>
    <row r="333" spans="48:50" x14ac:dyDescent="0.25">
      <c r="AV333" s="174" t="s">
        <v>1582</v>
      </c>
      <c r="AX333" s="159" t="s">
        <v>645</v>
      </c>
    </row>
    <row r="334" spans="48:50" x14ac:dyDescent="0.25">
      <c r="AV334" s="174" t="s">
        <v>1583</v>
      </c>
      <c r="AX334" s="159" t="s">
        <v>646</v>
      </c>
    </row>
    <row r="335" spans="48:50" x14ac:dyDescent="0.25">
      <c r="AV335" s="174" t="s">
        <v>1584</v>
      </c>
      <c r="AX335" s="159" t="s">
        <v>647</v>
      </c>
    </row>
    <row r="336" spans="48:50" x14ac:dyDescent="0.25">
      <c r="AV336" s="174" t="s">
        <v>1585</v>
      </c>
      <c r="AX336" s="159" t="s">
        <v>648</v>
      </c>
    </row>
    <row r="337" spans="48:50" ht="25.5" x14ac:dyDescent="0.25">
      <c r="AV337" s="174" t="s">
        <v>1586</v>
      </c>
      <c r="AX337" s="159" t="s">
        <v>649</v>
      </c>
    </row>
    <row r="338" spans="48:50" x14ac:dyDescent="0.25">
      <c r="AV338" s="174" t="s">
        <v>1587</v>
      </c>
      <c r="AX338" s="159" t="s">
        <v>650</v>
      </c>
    </row>
    <row r="339" spans="48:50" x14ac:dyDescent="0.25">
      <c r="AV339" s="174" t="s">
        <v>1588</v>
      </c>
      <c r="AX339" s="159" t="s">
        <v>651</v>
      </c>
    </row>
    <row r="340" spans="48:50" x14ac:dyDescent="0.25">
      <c r="AV340" s="174" t="s">
        <v>1589</v>
      </c>
      <c r="AX340" s="159" t="s">
        <v>652</v>
      </c>
    </row>
    <row r="341" spans="48:50" x14ac:dyDescent="0.25">
      <c r="AV341" s="174" t="s">
        <v>1590</v>
      </c>
      <c r="AX341" s="159" t="s">
        <v>653</v>
      </c>
    </row>
    <row r="342" spans="48:50" x14ac:dyDescent="0.25">
      <c r="AV342" s="174" t="s">
        <v>1591</v>
      </c>
      <c r="AX342" s="159" t="s">
        <v>654</v>
      </c>
    </row>
    <row r="343" spans="48:50" ht="25.5" x14ac:dyDescent="0.25">
      <c r="AV343" s="174" t="s">
        <v>1592</v>
      </c>
      <c r="AX343" s="159" t="s">
        <v>655</v>
      </c>
    </row>
    <row r="344" spans="48:50" x14ac:dyDescent="0.25">
      <c r="AV344" s="174" t="s">
        <v>1593</v>
      </c>
      <c r="AX344" s="159" t="s">
        <v>656</v>
      </c>
    </row>
    <row r="345" spans="48:50" x14ac:dyDescent="0.25">
      <c r="AV345" s="174" t="s">
        <v>1594</v>
      </c>
      <c r="AX345" s="159" t="s">
        <v>657</v>
      </c>
    </row>
    <row r="346" spans="48:50" ht="38.25" x14ac:dyDescent="0.25">
      <c r="AV346" s="180" t="s">
        <v>1595</v>
      </c>
      <c r="AX346" s="159" t="s">
        <v>658</v>
      </c>
    </row>
    <row r="347" spans="48:50" x14ac:dyDescent="0.25">
      <c r="AV347" s="181" t="s">
        <v>23</v>
      </c>
      <c r="AX347" s="159" t="s">
        <v>659</v>
      </c>
    </row>
    <row r="348" spans="48:50" x14ac:dyDescent="0.25">
      <c r="AX348" s="159" t="s">
        <v>660</v>
      </c>
    </row>
    <row r="349" spans="48:50" x14ac:dyDescent="0.25">
      <c r="AX349" s="159" t="s">
        <v>661</v>
      </c>
    </row>
    <row r="350" spans="48:50" x14ac:dyDescent="0.25">
      <c r="AX350" s="159" t="s">
        <v>662</v>
      </c>
    </row>
    <row r="351" spans="48:50" x14ac:dyDescent="0.25">
      <c r="AX351" s="159" t="s">
        <v>663</v>
      </c>
    </row>
    <row r="352" spans="48:50" x14ac:dyDescent="0.25">
      <c r="AX352" s="159" t="s">
        <v>664</v>
      </c>
    </row>
    <row r="353" spans="50:50" x14ac:dyDescent="0.25">
      <c r="AX353" s="159" t="s">
        <v>665</v>
      </c>
    </row>
    <row r="354" spans="50:50" x14ac:dyDescent="0.25">
      <c r="AX354" s="159" t="s">
        <v>666</v>
      </c>
    </row>
    <row r="355" spans="50:50" x14ac:dyDescent="0.25">
      <c r="AX355" s="159" t="s">
        <v>667</v>
      </c>
    </row>
    <row r="356" spans="50:50" ht="25.5" x14ac:dyDescent="0.25">
      <c r="AX356" s="159" t="s">
        <v>668</v>
      </c>
    </row>
    <row r="357" spans="50:50" x14ac:dyDescent="0.25">
      <c r="AX357" s="159" t="s">
        <v>669</v>
      </c>
    </row>
    <row r="358" spans="50:50" ht="25.5" x14ac:dyDescent="0.25">
      <c r="AX358" s="159" t="s">
        <v>670</v>
      </c>
    </row>
    <row r="359" spans="50:50" x14ac:dyDescent="0.25">
      <c r="AX359" s="159" t="s">
        <v>671</v>
      </c>
    </row>
    <row r="360" spans="50:50" x14ac:dyDescent="0.25">
      <c r="AX360" s="159" t="s">
        <v>672</v>
      </c>
    </row>
    <row r="361" spans="50:50" ht="38.25" x14ac:dyDescent="0.25">
      <c r="AX361" s="159" t="s">
        <v>673</v>
      </c>
    </row>
    <row r="362" spans="50:50" ht="25.5" x14ac:dyDescent="0.25">
      <c r="AX362" s="159" t="s">
        <v>674</v>
      </c>
    </row>
    <row r="363" spans="50:50" x14ac:dyDescent="0.25">
      <c r="AX363" s="159" t="s">
        <v>675</v>
      </c>
    </row>
    <row r="364" spans="50:50" x14ac:dyDescent="0.25">
      <c r="AX364" s="159" t="s">
        <v>676</v>
      </c>
    </row>
    <row r="365" spans="50:50" x14ac:dyDescent="0.25">
      <c r="AX365" s="159" t="s">
        <v>677</v>
      </c>
    </row>
    <row r="366" spans="50:50" ht="25.5" x14ac:dyDescent="0.25">
      <c r="AX366" s="159" t="s">
        <v>678</v>
      </c>
    </row>
    <row r="367" spans="50:50" ht="25.5" x14ac:dyDescent="0.25">
      <c r="AX367" s="159" t="s">
        <v>679</v>
      </c>
    </row>
    <row r="368" spans="50:50" ht="25.5" x14ac:dyDescent="0.25">
      <c r="AX368" s="159" t="s">
        <v>680</v>
      </c>
    </row>
    <row r="369" spans="50:50" x14ac:dyDescent="0.25">
      <c r="AX369" s="159" t="s">
        <v>681</v>
      </c>
    </row>
    <row r="370" spans="50:50" ht="25.5" x14ac:dyDescent="0.25">
      <c r="AX370" s="159" t="s">
        <v>682</v>
      </c>
    </row>
    <row r="371" spans="50:50" x14ac:dyDescent="0.25">
      <c r="AX371" s="159" t="s">
        <v>683</v>
      </c>
    </row>
    <row r="372" spans="50:50" x14ac:dyDescent="0.25">
      <c r="AX372" s="159" t="s">
        <v>684</v>
      </c>
    </row>
    <row r="373" spans="50:50" x14ac:dyDescent="0.25">
      <c r="AX373" s="159" t="s">
        <v>685</v>
      </c>
    </row>
    <row r="374" spans="50:50" ht="25.5" x14ac:dyDescent="0.25">
      <c r="AX374" s="159" t="s">
        <v>686</v>
      </c>
    </row>
    <row r="375" spans="50:50" ht="38.25" x14ac:dyDescent="0.25">
      <c r="AX375" s="159" t="s">
        <v>687</v>
      </c>
    </row>
    <row r="376" spans="50:50" ht="25.5" x14ac:dyDescent="0.25">
      <c r="AX376" s="159" t="s">
        <v>688</v>
      </c>
    </row>
    <row r="377" spans="50:50" x14ac:dyDescent="0.25">
      <c r="AX377" s="159" t="s">
        <v>689</v>
      </c>
    </row>
    <row r="378" spans="50:50" x14ac:dyDescent="0.25">
      <c r="AX378" s="159" t="s">
        <v>690</v>
      </c>
    </row>
    <row r="379" spans="50:50" ht="25.5" x14ac:dyDescent="0.25">
      <c r="AX379" s="159" t="s">
        <v>691</v>
      </c>
    </row>
    <row r="380" spans="50:50" x14ac:dyDescent="0.25">
      <c r="AX380" s="159" t="s">
        <v>692</v>
      </c>
    </row>
    <row r="381" spans="50:50" ht="25.5" x14ac:dyDescent="0.25">
      <c r="AX381" s="159" t="s">
        <v>693</v>
      </c>
    </row>
    <row r="382" spans="50:50" x14ac:dyDescent="0.25">
      <c r="AX382" s="159" t="s">
        <v>694</v>
      </c>
    </row>
    <row r="383" spans="50:50" x14ac:dyDescent="0.25">
      <c r="AX383" s="159" t="s">
        <v>695</v>
      </c>
    </row>
    <row r="384" spans="50:50" x14ac:dyDescent="0.25">
      <c r="AX384" s="159" t="s">
        <v>696</v>
      </c>
    </row>
    <row r="385" spans="50:50" x14ac:dyDescent="0.25">
      <c r="AX385" s="159" t="s">
        <v>697</v>
      </c>
    </row>
    <row r="386" spans="50:50" x14ac:dyDescent="0.25">
      <c r="AX386" s="159" t="s">
        <v>698</v>
      </c>
    </row>
    <row r="387" spans="50:50" ht="25.5" x14ac:dyDescent="0.25">
      <c r="AX387" s="159" t="s">
        <v>699</v>
      </c>
    </row>
    <row r="388" spans="50:50" x14ac:dyDescent="0.25">
      <c r="AX388" s="159" t="s">
        <v>700</v>
      </c>
    </row>
    <row r="389" spans="50:50" x14ac:dyDescent="0.25">
      <c r="AX389" s="159" t="s">
        <v>701</v>
      </c>
    </row>
    <row r="390" spans="50:50" x14ac:dyDescent="0.25">
      <c r="AX390" s="159" t="s">
        <v>702</v>
      </c>
    </row>
    <row r="391" spans="50:50" x14ac:dyDescent="0.25">
      <c r="AX391" s="159" t="s">
        <v>703</v>
      </c>
    </row>
    <row r="392" spans="50:50" x14ac:dyDescent="0.25">
      <c r="AX392" s="159" t="s">
        <v>704</v>
      </c>
    </row>
    <row r="393" spans="50:50" x14ac:dyDescent="0.25">
      <c r="AX393" s="159" t="s">
        <v>705</v>
      </c>
    </row>
    <row r="394" spans="50:50" x14ac:dyDescent="0.25">
      <c r="AX394" s="159" t="s">
        <v>706</v>
      </c>
    </row>
    <row r="395" spans="50:50" x14ac:dyDescent="0.25">
      <c r="AX395" s="159" t="s">
        <v>707</v>
      </c>
    </row>
    <row r="396" spans="50:50" x14ac:dyDescent="0.25">
      <c r="AX396" s="159" t="s">
        <v>708</v>
      </c>
    </row>
    <row r="397" spans="50:50" x14ac:dyDescent="0.25">
      <c r="AX397" s="159" t="s">
        <v>709</v>
      </c>
    </row>
    <row r="398" spans="50:50" x14ac:dyDescent="0.25">
      <c r="AX398" s="159" t="s">
        <v>710</v>
      </c>
    </row>
    <row r="399" spans="50:50" x14ac:dyDescent="0.25">
      <c r="AX399" s="159" t="s">
        <v>711</v>
      </c>
    </row>
    <row r="400" spans="50:50" x14ac:dyDescent="0.25">
      <c r="AX400" s="159" t="s">
        <v>712</v>
      </c>
    </row>
    <row r="401" spans="50:50" x14ac:dyDescent="0.25">
      <c r="AX401" s="159" t="s">
        <v>713</v>
      </c>
    </row>
    <row r="402" spans="50:50" x14ac:dyDescent="0.25">
      <c r="AX402" s="159" t="s">
        <v>714</v>
      </c>
    </row>
    <row r="403" spans="50:50" x14ac:dyDescent="0.25">
      <c r="AX403" s="159" t="s">
        <v>715</v>
      </c>
    </row>
    <row r="404" spans="50:50" x14ac:dyDescent="0.25">
      <c r="AX404" s="159" t="s">
        <v>716</v>
      </c>
    </row>
    <row r="405" spans="50:50" x14ac:dyDescent="0.25">
      <c r="AX405" s="159" t="s">
        <v>717</v>
      </c>
    </row>
    <row r="406" spans="50:50" ht="25.5" x14ac:dyDescent="0.25">
      <c r="AX406" s="159" t="s">
        <v>718</v>
      </c>
    </row>
    <row r="407" spans="50:50" ht="25.5" x14ac:dyDescent="0.25">
      <c r="AX407" s="159" t="s">
        <v>719</v>
      </c>
    </row>
    <row r="408" spans="50:50" x14ac:dyDescent="0.25">
      <c r="AX408" s="159" t="s">
        <v>720</v>
      </c>
    </row>
    <row r="409" spans="50:50" x14ac:dyDescent="0.25">
      <c r="AX409" s="159" t="s">
        <v>721</v>
      </c>
    </row>
    <row r="410" spans="50:50" ht="25.5" x14ac:dyDescent="0.25">
      <c r="AX410" s="159" t="s">
        <v>722</v>
      </c>
    </row>
    <row r="411" spans="50:50" x14ac:dyDescent="0.25">
      <c r="AX411" s="159" t="s">
        <v>723</v>
      </c>
    </row>
    <row r="412" spans="50:50" x14ac:dyDescent="0.25">
      <c r="AX412" s="159" t="s">
        <v>724</v>
      </c>
    </row>
    <row r="413" spans="50:50" x14ac:dyDescent="0.25">
      <c r="AX413" s="159" t="s">
        <v>725</v>
      </c>
    </row>
    <row r="414" spans="50:50" x14ac:dyDescent="0.25">
      <c r="AX414" s="159" t="s">
        <v>726</v>
      </c>
    </row>
    <row r="415" spans="50:50" ht="25.5" x14ac:dyDescent="0.25">
      <c r="AX415" s="159" t="s">
        <v>727</v>
      </c>
    </row>
    <row r="416" spans="50:50" ht="25.5" x14ac:dyDescent="0.25">
      <c r="AX416" s="159" t="s">
        <v>728</v>
      </c>
    </row>
    <row r="417" spans="50:50" x14ac:dyDescent="0.25">
      <c r="AX417" s="159" t="s">
        <v>729</v>
      </c>
    </row>
    <row r="418" spans="50:50" x14ac:dyDescent="0.25">
      <c r="AX418" s="159" t="s">
        <v>730</v>
      </c>
    </row>
    <row r="419" spans="50:50" ht="25.5" x14ac:dyDescent="0.25">
      <c r="AX419" s="159" t="s">
        <v>731</v>
      </c>
    </row>
    <row r="420" spans="50:50" ht="25.5" x14ac:dyDescent="0.25">
      <c r="AX420" s="159" t="s">
        <v>732</v>
      </c>
    </row>
    <row r="421" spans="50:50" x14ac:dyDescent="0.25">
      <c r="AX421" s="159" t="s">
        <v>733</v>
      </c>
    </row>
    <row r="422" spans="50:50" ht="25.5" x14ac:dyDescent="0.25">
      <c r="AX422" s="159" t="s">
        <v>734</v>
      </c>
    </row>
    <row r="423" spans="50:50" x14ac:dyDescent="0.25">
      <c r="AX423" s="159" t="s">
        <v>735</v>
      </c>
    </row>
    <row r="424" spans="50:50" x14ac:dyDescent="0.25">
      <c r="AX424" s="159" t="s">
        <v>736</v>
      </c>
    </row>
    <row r="425" spans="50:50" ht="25.5" x14ac:dyDescent="0.25">
      <c r="AX425" s="159" t="s">
        <v>737</v>
      </c>
    </row>
    <row r="426" spans="50:50" x14ac:dyDescent="0.25">
      <c r="AX426" s="159" t="s">
        <v>738</v>
      </c>
    </row>
    <row r="427" spans="50:50" x14ac:dyDescent="0.25">
      <c r="AX427" s="159" t="s">
        <v>739</v>
      </c>
    </row>
    <row r="428" spans="50:50" x14ac:dyDescent="0.25">
      <c r="AX428" s="159" t="s">
        <v>740</v>
      </c>
    </row>
    <row r="429" spans="50:50" x14ac:dyDescent="0.25">
      <c r="AX429" s="159" t="s">
        <v>741</v>
      </c>
    </row>
    <row r="430" spans="50:50" x14ac:dyDescent="0.25">
      <c r="AX430" s="159" t="s">
        <v>742</v>
      </c>
    </row>
    <row r="431" spans="50:50" x14ac:dyDescent="0.25">
      <c r="AX431" s="159" t="s">
        <v>743</v>
      </c>
    </row>
    <row r="432" spans="50:50" x14ac:dyDescent="0.25">
      <c r="AX432" s="159" t="s">
        <v>744</v>
      </c>
    </row>
    <row r="433" spans="50:50" x14ac:dyDescent="0.25">
      <c r="AX433" s="159" t="s">
        <v>745</v>
      </c>
    </row>
    <row r="434" spans="50:50" ht="25.5" x14ac:dyDescent="0.25">
      <c r="AX434" s="159" t="s">
        <v>746</v>
      </c>
    </row>
    <row r="435" spans="50:50" x14ac:dyDescent="0.25">
      <c r="AX435" s="159" t="s">
        <v>747</v>
      </c>
    </row>
    <row r="436" spans="50:50" ht="25.5" x14ac:dyDescent="0.25">
      <c r="AX436" s="159" t="s">
        <v>748</v>
      </c>
    </row>
    <row r="437" spans="50:50" ht="25.5" x14ac:dyDescent="0.25">
      <c r="AX437" s="159" t="s">
        <v>749</v>
      </c>
    </row>
    <row r="438" spans="50:50" ht="25.5" x14ac:dyDescent="0.25">
      <c r="AX438" s="159" t="s">
        <v>750</v>
      </c>
    </row>
    <row r="439" spans="50:50" x14ac:dyDescent="0.25">
      <c r="AX439" s="159" t="s">
        <v>751</v>
      </c>
    </row>
    <row r="440" spans="50:50" x14ac:dyDescent="0.25">
      <c r="AX440" s="159" t="s">
        <v>752</v>
      </c>
    </row>
    <row r="441" spans="50:50" x14ac:dyDescent="0.25">
      <c r="AX441" s="159" t="s">
        <v>753</v>
      </c>
    </row>
    <row r="442" spans="50:50" x14ac:dyDescent="0.25">
      <c r="AX442" s="159" t="s">
        <v>754</v>
      </c>
    </row>
    <row r="443" spans="50:50" x14ac:dyDescent="0.25">
      <c r="AX443" s="159" t="s">
        <v>755</v>
      </c>
    </row>
    <row r="444" spans="50:50" x14ac:dyDescent="0.25">
      <c r="AX444" s="159" t="s">
        <v>756</v>
      </c>
    </row>
    <row r="445" spans="50:50" ht="25.5" x14ac:dyDescent="0.25">
      <c r="AX445" s="159" t="s">
        <v>757</v>
      </c>
    </row>
    <row r="446" spans="50:50" x14ac:dyDescent="0.25">
      <c r="AX446" s="159" t="s">
        <v>758</v>
      </c>
    </row>
    <row r="447" spans="50:50" x14ac:dyDescent="0.25">
      <c r="AX447" s="159" t="s">
        <v>759</v>
      </c>
    </row>
    <row r="448" spans="50:50" x14ac:dyDescent="0.25">
      <c r="AX448" s="159" t="s">
        <v>760</v>
      </c>
    </row>
    <row r="449" spans="50:50" x14ac:dyDescent="0.25">
      <c r="AX449" s="159" t="s">
        <v>761</v>
      </c>
    </row>
    <row r="450" spans="50:50" x14ac:dyDescent="0.25">
      <c r="AX450" s="159" t="s">
        <v>762</v>
      </c>
    </row>
    <row r="451" spans="50:50" x14ac:dyDescent="0.25">
      <c r="AX451" s="159" t="s">
        <v>763</v>
      </c>
    </row>
    <row r="452" spans="50:50" x14ac:dyDescent="0.25">
      <c r="AX452" s="159" t="s">
        <v>764</v>
      </c>
    </row>
    <row r="453" spans="50:50" x14ac:dyDescent="0.25">
      <c r="AX453" s="159" t="s">
        <v>765</v>
      </c>
    </row>
    <row r="454" spans="50:50" x14ac:dyDescent="0.25">
      <c r="AX454" s="159" t="s">
        <v>766</v>
      </c>
    </row>
    <row r="455" spans="50:50" x14ac:dyDescent="0.25">
      <c r="AX455" s="159" t="s">
        <v>767</v>
      </c>
    </row>
    <row r="456" spans="50:50" x14ac:dyDescent="0.25">
      <c r="AX456" s="159" t="s">
        <v>768</v>
      </c>
    </row>
    <row r="457" spans="50:50" x14ac:dyDescent="0.25">
      <c r="AX457" s="159" t="s">
        <v>769</v>
      </c>
    </row>
    <row r="458" spans="50:50" x14ac:dyDescent="0.25">
      <c r="AX458" s="159" t="s">
        <v>770</v>
      </c>
    </row>
    <row r="459" spans="50:50" ht="25.5" x14ac:dyDescent="0.25">
      <c r="AX459" s="159" t="s">
        <v>771</v>
      </c>
    </row>
    <row r="460" spans="50:50" x14ac:dyDescent="0.25">
      <c r="AX460" s="159" t="s">
        <v>772</v>
      </c>
    </row>
    <row r="461" spans="50:50" ht="25.5" x14ac:dyDescent="0.25">
      <c r="AX461" s="159" t="s">
        <v>773</v>
      </c>
    </row>
    <row r="462" spans="50:50" ht="25.5" x14ac:dyDescent="0.25">
      <c r="AX462" s="159" t="s">
        <v>774</v>
      </c>
    </row>
    <row r="463" spans="50:50" x14ac:dyDescent="0.25">
      <c r="AX463" s="159" t="s">
        <v>775</v>
      </c>
    </row>
    <row r="464" spans="50:50" x14ac:dyDescent="0.25">
      <c r="AX464" s="159" t="s">
        <v>776</v>
      </c>
    </row>
    <row r="465" spans="50:50" ht="25.5" x14ac:dyDescent="0.25">
      <c r="AX465" s="159" t="s">
        <v>777</v>
      </c>
    </row>
    <row r="466" spans="50:50" ht="25.5" x14ac:dyDescent="0.25">
      <c r="AX466" s="159" t="s">
        <v>778</v>
      </c>
    </row>
    <row r="467" spans="50:50" ht="25.5" x14ac:dyDescent="0.25">
      <c r="AX467" s="159" t="s">
        <v>779</v>
      </c>
    </row>
    <row r="468" spans="50:50" x14ac:dyDescent="0.25">
      <c r="AX468" s="159" t="s">
        <v>780</v>
      </c>
    </row>
    <row r="469" spans="50:50" ht="25.5" x14ac:dyDescent="0.25">
      <c r="AX469" s="159" t="s">
        <v>781</v>
      </c>
    </row>
    <row r="470" spans="50:50" ht="25.5" x14ac:dyDescent="0.25">
      <c r="AX470" s="159" t="s">
        <v>782</v>
      </c>
    </row>
    <row r="471" spans="50:50" x14ac:dyDescent="0.25">
      <c r="AX471" s="159" t="s">
        <v>783</v>
      </c>
    </row>
    <row r="472" spans="50:50" ht="25.5" x14ac:dyDescent="0.25">
      <c r="AX472" s="159" t="s">
        <v>784</v>
      </c>
    </row>
    <row r="473" spans="50:50" x14ac:dyDescent="0.25">
      <c r="AX473" s="159" t="s">
        <v>785</v>
      </c>
    </row>
    <row r="474" spans="50:50" ht="25.5" x14ac:dyDescent="0.25">
      <c r="AX474" s="159" t="s">
        <v>786</v>
      </c>
    </row>
    <row r="475" spans="50:50" x14ac:dyDescent="0.25">
      <c r="AX475" s="159" t="s">
        <v>787</v>
      </c>
    </row>
    <row r="476" spans="50:50" x14ac:dyDescent="0.25">
      <c r="AX476" s="159" t="s">
        <v>788</v>
      </c>
    </row>
    <row r="477" spans="50:50" x14ac:dyDescent="0.25">
      <c r="AX477" s="159" t="s">
        <v>789</v>
      </c>
    </row>
    <row r="478" spans="50:50" x14ac:dyDescent="0.25">
      <c r="AX478" s="159" t="s">
        <v>790</v>
      </c>
    </row>
    <row r="479" spans="50:50" x14ac:dyDescent="0.25">
      <c r="AX479" s="159" t="s">
        <v>791</v>
      </c>
    </row>
    <row r="480" spans="50:50" x14ac:dyDescent="0.25">
      <c r="AX480" s="159" t="s">
        <v>792</v>
      </c>
    </row>
    <row r="481" spans="50:50" x14ac:dyDescent="0.25">
      <c r="AX481" s="159" t="s">
        <v>793</v>
      </c>
    </row>
    <row r="482" spans="50:50" ht="25.5" x14ac:dyDescent="0.25">
      <c r="AX482" s="159" t="s">
        <v>794</v>
      </c>
    </row>
    <row r="483" spans="50:50" ht="25.5" x14ac:dyDescent="0.25">
      <c r="AX483" s="159" t="s">
        <v>795</v>
      </c>
    </row>
    <row r="484" spans="50:50" ht="25.5" x14ac:dyDescent="0.25">
      <c r="AX484" s="159" t="s">
        <v>796</v>
      </c>
    </row>
    <row r="485" spans="50:50" ht="25.5" x14ac:dyDescent="0.25">
      <c r="AX485" s="159" t="s">
        <v>797</v>
      </c>
    </row>
    <row r="486" spans="50:50" x14ac:dyDescent="0.25">
      <c r="AX486" s="159" t="s">
        <v>798</v>
      </c>
    </row>
    <row r="487" spans="50:50" x14ac:dyDescent="0.25">
      <c r="AX487" s="159" t="s">
        <v>799</v>
      </c>
    </row>
    <row r="488" spans="50:50" ht="25.5" x14ac:dyDescent="0.25">
      <c r="AX488" s="159" t="s">
        <v>800</v>
      </c>
    </row>
    <row r="489" spans="50:50" x14ac:dyDescent="0.25">
      <c r="AX489" s="159" t="s">
        <v>801</v>
      </c>
    </row>
    <row r="490" spans="50:50" x14ac:dyDescent="0.25">
      <c r="AX490" s="159" t="s">
        <v>802</v>
      </c>
    </row>
    <row r="491" spans="50:50" x14ac:dyDescent="0.25">
      <c r="AX491" s="159" t="s">
        <v>803</v>
      </c>
    </row>
    <row r="492" spans="50:50" x14ac:dyDescent="0.25">
      <c r="AX492" s="159" t="s">
        <v>804</v>
      </c>
    </row>
    <row r="493" spans="50:50" ht="25.5" x14ac:dyDescent="0.25">
      <c r="AX493" s="159" t="s">
        <v>805</v>
      </c>
    </row>
    <row r="494" spans="50:50" x14ac:dyDescent="0.25">
      <c r="AX494" s="159" t="s">
        <v>806</v>
      </c>
    </row>
    <row r="495" spans="50:50" x14ac:dyDescent="0.25">
      <c r="AX495" s="159" t="s">
        <v>807</v>
      </c>
    </row>
    <row r="496" spans="50:50" x14ac:dyDescent="0.25">
      <c r="AX496" s="159" t="s">
        <v>808</v>
      </c>
    </row>
    <row r="497" spans="50:50" x14ac:dyDescent="0.25">
      <c r="AX497" s="159" t="s">
        <v>809</v>
      </c>
    </row>
    <row r="498" spans="50:50" x14ac:dyDescent="0.25">
      <c r="AX498" s="159" t="s">
        <v>810</v>
      </c>
    </row>
    <row r="499" spans="50:50" x14ac:dyDescent="0.25">
      <c r="AX499" s="159" t="s">
        <v>811</v>
      </c>
    </row>
    <row r="500" spans="50:50" x14ac:dyDescent="0.25">
      <c r="AX500" s="159" t="s">
        <v>812</v>
      </c>
    </row>
    <row r="501" spans="50:50" x14ac:dyDescent="0.25">
      <c r="AX501" s="159" t="s">
        <v>813</v>
      </c>
    </row>
    <row r="502" spans="50:50" ht="25.5" x14ac:dyDescent="0.25">
      <c r="AX502" s="159" t="s">
        <v>814</v>
      </c>
    </row>
    <row r="503" spans="50:50" ht="25.5" x14ac:dyDescent="0.25">
      <c r="AX503" s="159" t="s">
        <v>815</v>
      </c>
    </row>
    <row r="504" spans="50:50" x14ac:dyDescent="0.25">
      <c r="AX504" s="159" t="s">
        <v>816</v>
      </c>
    </row>
    <row r="505" spans="50:50" x14ac:dyDescent="0.25">
      <c r="AX505" s="159" t="s">
        <v>817</v>
      </c>
    </row>
    <row r="506" spans="50:50" x14ac:dyDescent="0.25">
      <c r="AX506" s="159" t="s">
        <v>818</v>
      </c>
    </row>
    <row r="507" spans="50:50" x14ac:dyDescent="0.25">
      <c r="AX507" s="159" t="s">
        <v>819</v>
      </c>
    </row>
    <row r="508" spans="50:50" x14ac:dyDescent="0.25">
      <c r="AX508" s="159" t="s">
        <v>820</v>
      </c>
    </row>
    <row r="509" spans="50:50" ht="25.5" x14ac:dyDescent="0.25">
      <c r="AX509" s="159" t="s">
        <v>821</v>
      </c>
    </row>
    <row r="510" spans="50:50" ht="25.5" x14ac:dyDescent="0.25">
      <c r="AX510" s="159" t="s">
        <v>822</v>
      </c>
    </row>
    <row r="511" spans="50:50" x14ac:dyDescent="0.25">
      <c r="AX511" s="159" t="s">
        <v>823</v>
      </c>
    </row>
    <row r="512" spans="50:50" x14ac:dyDescent="0.25">
      <c r="AX512" s="159" t="s">
        <v>824</v>
      </c>
    </row>
    <row r="513" spans="50:50" x14ac:dyDescent="0.25">
      <c r="AX513" s="159" t="s">
        <v>825</v>
      </c>
    </row>
    <row r="514" spans="50:50" x14ac:dyDescent="0.25">
      <c r="AX514" s="159" t="s">
        <v>826</v>
      </c>
    </row>
    <row r="515" spans="50:50" x14ac:dyDescent="0.25">
      <c r="AX515" s="159" t="s">
        <v>827</v>
      </c>
    </row>
    <row r="516" spans="50:50" x14ac:dyDescent="0.25">
      <c r="AX516" s="159" t="s">
        <v>828</v>
      </c>
    </row>
    <row r="517" spans="50:50" x14ac:dyDescent="0.25">
      <c r="AX517" s="159" t="s">
        <v>829</v>
      </c>
    </row>
    <row r="518" spans="50:50" x14ac:dyDescent="0.25">
      <c r="AX518" s="159" t="s">
        <v>830</v>
      </c>
    </row>
    <row r="519" spans="50:50" ht="25.5" x14ac:dyDescent="0.25">
      <c r="AX519" s="159" t="s">
        <v>831</v>
      </c>
    </row>
    <row r="520" spans="50:50" ht="25.5" x14ac:dyDescent="0.25">
      <c r="AX520" s="159" t="s">
        <v>832</v>
      </c>
    </row>
    <row r="521" spans="50:50" x14ac:dyDescent="0.25">
      <c r="AX521" s="159" t="s">
        <v>833</v>
      </c>
    </row>
    <row r="522" spans="50:50" x14ac:dyDescent="0.25">
      <c r="AX522" s="159" t="s">
        <v>834</v>
      </c>
    </row>
    <row r="523" spans="50:50" x14ac:dyDescent="0.25">
      <c r="AX523" s="159" t="s">
        <v>835</v>
      </c>
    </row>
    <row r="524" spans="50:50" x14ac:dyDescent="0.25">
      <c r="AX524" s="159" t="s">
        <v>836</v>
      </c>
    </row>
    <row r="525" spans="50:50" x14ac:dyDescent="0.25">
      <c r="AX525" s="159" t="s">
        <v>837</v>
      </c>
    </row>
    <row r="526" spans="50:50" x14ac:dyDescent="0.25">
      <c r="AX526" s="159" t="s">
        <v>838</v>
      </c>
    </row>
    <row r="527" spans="50:50" ht="25.5" x14ac:dyDescent="0.25">
      <c r="AX527" s="159" t="s">
        <v>839</v>
      </c>
    </row>
    <row r="528" spans="50:50" x14ac:dyDescent="0.25">
      <c r="AX528" s="159" t="s">
        <v>840</v>
      </c>
    </row>
    <row r="529" spans="50:50" x14ac:dyDescent="0.25">
      <c r="AX529" s="159" t="s">
        <v>841</v>
      </c>
    </row>
    <row r="530" spans="50:50" ht="25.5" x14ac:dyDescent="0.25">
      <c r="AX530" s="159" t="s">
        <v>842</v>
      </c>
    </row>
    <row r="531" spans="50:50" x14ac:dyDescent="0.25">
      <c r="AX531" s="159" t="s">
        <v>843</v>
      </c>
    </row>
    <row r="532" spans="50:50" x14ac:dyDescent="0.25">
      <c r="AX532" s="159" t="s">
        <v>844</v>
      </c>
    </row>
    <row r="533" spans="50:50" x14ac:dyDescent="0.25">
      <c r="AX533" s="159" t="s">
        <v>845</v>
      </c>
    </row>
    <row r="534" spans="50:50" ht="38.25" x14ac:dyDescent="0.25">
      <c r="AX534" s="159" t="s">
        <v>846</v>
      </c>
    </row>
    <row r="535" spans="50:50" ht="38.25" x14ac:dyDescent="0.25">
      <c r="AX535" s="159" t="s">
        <v>847</v>
      </c>
    </row>
    <row r="536" spans="50:50" x14ac:dyDescent="0.25">
      <c r="AX536" s="159" t="s">
        <v>848</v>
      </c>
    </row>
    <row r="537" spans="50:50" ht="25.5" x14ac:dyDescent="0.25">
      <c r="AX537" s="159" t="s">
        <v>849</v>
      </c>
    </row>
    <row r="538" spans="50:50" ht="25.5" x14ac:dyDescent="0.25">
      <c r="AX538" s="159" t="s">
        <v>850</v>
      </c>
    </row>
    <row r="539" spans="50:50" ht="25.5" x14ac:dyDescent="0.25">
      <c r="AX539" s="159" t="s">
        <v>851</v>
      </c>
    </row>
    <row r="540" spans="50:50" x14ac:dyDescent="0.25">
      <c r="AX540" s="159" t="s">
        <v>852</v>
      </c>
    </row>
    <row r="541" spans="50:50" ht="25.5" x14ac:dyDescent="0.25">
      <c r="AX541" s="159" t="s">
        <v>853</v>
      </c>
    </row>
    <row r="542" spans="50:50" ht="25.5" x14ac:dyDescent="0.25">
      <c r="AX542" s="159" t="s">
        <v>854</v>
      </c>
    </row>
    <row r="543" spans="50:50" ht="25.5" x14ac:dyDescent="0.25">
      <c r="AX543" s="159" t="s">
        <v>855</v>
      </c>
    </row>
    <row r="544" spans="50:50" x14ac:dyDescent="0.25">
      <c r="AX544" s="159" t="s">
        <v>856</v>
      </c>
    </row>
    <row r="545" spans="50:50" x14ac:dyDescent="0.25">
      <c r="AX545" s="159" t="s">
        <v>857</v>
      </c>
    </row>
    <row r="546" spans="50:50" x14ac:dyDescent="0.25">
      <c r="AX546" s="159" t="s">
        <v>858</v>
      </c>
    </row>
    <row r="547" spans="50:50" ht="25.5" x14ac:dyDescent="0.25">
      <c r="AX547" s="159" t="s">
        <v>859</v>
      </c>
    </row>
    <row r="548" spans="50:50" x14ac:dyDescent="0.25">
      <c r="AX548" s="159" t="s">
        <v>860</v>
      </c>
    </row>
    <row r="549" spans="50:50" ht="25.5" x14ac:dyDescent="0.25">
      <c r="AX549" s="159" t="s">
        <v>861</v>
      </c>
    </row>
    <row r="550" spans="50:50" x14ac:dyDescent="0.25">
      <c r="AX550" s="159" t="s">
        <v>862</v>
      </c>
    </row>
    <row r="551" spans="50:50" x14ac:dyDescent="0.25">
      <c r="AX551" s="159" t="s">
        <v>863</v>
      </c>
    </row>
    <row r="552" spans="50:50" ht="25.5" x14ac:dyDescent="0.25">
      <c r="AX552" s="159" t="s">
        <v>864</v>
      </c>
    </row>
    <row r="553" spans="50:50" x14ac:dyDescent="0.25">
      <c r="AX553" s="159" t="s">
        <v>865</v>
      </c>
    </row>
    <row r="554" spans="50:50" x14ac:dyDescent="0.25">
      <c r="AX554" s="159" t="s">
        <v>866</v>
      </c>
    </row>
    <row r="555" spans="50:50" x14ac:dyDescent="0.25">
      <c r="AX555" s="159" t="s">
        <v>867</v>
      </c>
    </row>
    <row r="556" spans="50:50" x14ac:dyDescent="0.25">
      <c r="AX556" s="159" t="s">
        <v>868</v>
      </c>
    </row>
    <row r="557" spans="50:50" x14ac:dyDescent="0.25">
      <c r="AX557" s="159" t="s">
        <v>869</v>
      </c>
    </row>
    <row r="558" spans="50:50" x14ac:dyDescent="0.25">
      <c r="AX558" s="159" t="s">
        <v>870</v>
      </c>
    </row>
    <row r="559" spans="50:50" x14ac:dyDescent="0.25">
      <c r="AX559" s="159" t="s">
        <v>871</v>
      </c>
    </row>
    <row r="560" spans="50:50" x14ac:dyDescent="0.25">
      <c r="AX560" s="159" t="s">
        <v>872</v>
      </c>
    </row>
    <row r="561" spans="50:50" x14ac:dyDescent="0.25">
      <c r="AX561" s="159" t="s">
        <v>873</v>
      </c>
    </row>
    <row r="562" spans="50:50" ht="25.5" x14ac:dyDescent="0.25">
      <c r="AX562" s="159" t="s">
        <v>874</v>
      </c>
    </row>
    <row r="563" spans="50:50" ht="25.5" x14ac:dyDescent="0.25">
      <c r="AX563" s="159" t="s">
        <v>875</v>
      </c>
    </row>
    <row r="564" spans="50:50" ht="25.5" x14ac:dyDescent="0.25">
      <c r="AX564" s="159" t="s">
        <v>876</v>
      </c>
    </row>
    <row r="565" spans="50:50" x14ac:dyDescent="0.25">
      <c r="AX565" s="159" t="s">
        <v>877</v>
      </c>
    </row>
    <row r="566" spans="50:50" x14ac:dyDescent="0.25">
      <c r="AX566" s="159" t="s">
        <v>878</v>
      </c>
    </row>
    <row r="567" spans="50:50" ht="25.5" x14ac:dyDescent="0.25">
      <c r="AX567" s="159" t="s">
        <v>879</v>
      </c>
    </row>
    <row r="568" spans="50:50" ht="25.5" x14ac:dyDescent="0.25">
      <c r="AX568" s="159" t="s">
        <v>880</v>
      </c>
    </row>
    <row r="569" spans="50:50" ht="38.25" x14ac:dyDescent="0.25">
      <c r="AX569" s="159" t="s">
        <v>881</v>
      </c>
    </row>
    <row r="570" spans="50:50" x14ac:dyDescent="0.25">
      <c r="AX570" s="159" t="s">
        <v>882</v>
      </c>
    </row>
    <row r="571" spans="50:50" ht="25.5" x14ac:dyDescent="0.25">
      <c r="AX571" s="159" t="s">
        <v>883</v>
      </c>
    </row>
    <row r="572" spans="50:50" x14ac:dyDescent="0.25">
      <c r="AX572" s="159" t="s">
        <v>884</v>
      </c>
    </row>
    <row r="573" spans="50:50" ht="25.5" x14ac:dyDescent="0.25">
      <c r="AX573" s="159" t="s">
        <v>885</v>
      </c>
    </row>
    <row r="574" spans="50:50" ht="38.25" x14ac:dyDescent="0.25">
      <c r="AX574" s="159" t="s">
        <v>886</v>
      </c>
    </row>
    <row r="575" spans="50:50" ht="25.5" x14ac:dyDescent="0.25">
      <c r="AX575" s="159" t="s">
        <v>887</v>
      </c>
    </row>
    <row r="576" spans="50:50" ht="25.5" x14ac:dyDescent="0.25">
      <c r="AX576" s="159" t="s">
        <v>888</v>
      </c>
    </row>
    <row r="577" spans="50:50" ht="38.25" x14ac:dyDescent="0.25">
      <c r="AX577" s="159" t="s">
        <v>889</v>
      </c>
    </row>
    <row r="578" spans="50:50" ht="38.25" x14ac:dyDescent="0.25">
      <c r="AX578" s="159" t="s">
        <v>890</v>
      </c>
    </row>
    <row r="579" spans="50:50" ht="25.5" x14ac:dyDescent="0.25">
      <c r="AX579" s="159" t="s">
        <v>891</v>
      </c>
    </row>
    <row r="580" spans="50:50" x14ac:dyDescent="0.25">
      <c r="AX580" s="159" t="s">
        <v>892</v>
      </c>
    </row>
    <row r="581" spans="50:50" x14ac:dyDescent="0.25">
      <c r="AX581" s="159" t="s">
        <v>893</v>
      </c>
    </row>
    <row r="582" spans="50:50" ht="38.25" x14ac:dyDescent="0.25">
      <c r="AX582" s="159" t="s">
        <v>894</v>
      </c>
    </row>
    <row r="583" spans="50:50" ht="25.5" x14ac:dyDescent="0.25">
      <c r="AX583" s="159" t="s">
        <v>895</v>
      </c>
    </row>
    <row r="584" spans="50:50" ht="25.5" x14ac:dyDescent="0.25">
      <c r="AX584" s="159" t="s">
        <v>896</v>
      </c>
    </row>
    <row r="585" spans="50:50" ht="25.5" x14ac:dyDescent="0.25">
      <c r="AX585" s="159" t="s">
        <v>897</v>
      </c>
    </row>
    <row r="586" spans="50:50" ht="38.25" x14ac:dyDescent="0.25">
      <c r="AX586" s="159" t="s">
        <v>898</v>
      </c>
    </row>
    <row r="587" spans="50:50" x14ac:dyDescent="0.25">
      <c r="AX587" s="159" t="s">
        <v>899</v>
      </c>
    </row>
    <row r="588" spans="50:50" x14ac:dyDescent="0.25">
      <c r="AX588" s="159" t="s">
        <v>900</v>
      </c>
    </row>
    <row r="589" spans="50:50" x14ac:dyDescent="0.25">
      <c r="AX589" s="159" t="s">
        <v>901</v>
      </c>
    </row>
    <row r="590" spans="50:50" x14ac:dyDescent="0.25">
      <c r="AX590" s="159" t="s">
        <v>902</v>
      </c>
    </row>
    <row r="591" spans="50:50" x14ac:dyDescent="0.25">
      <c r="AX591" s="159" t="s">
        <v>903</v>
      </c>
    </row>
    <row r="592" spans="50:50" x14ac:dyDescent="0.25">
      <c r="AX592" s="159" t="s">
        <v>904</v>
      </c>
    </row>
    <row r="593" spans="50:50" ht="25.5" x14ac:dyDescent="0.25">
      <c r="AX593" s="159" t="s">
        <v>905</v>
      </c>
    </row>
    <row r="594" spans="50:50" x14ac:dyDescent="0.25">
      <c r="AX594" s="159" t="s">
        <v>906</v>
      </c>
    </row>
    <row r="595" spans="50:50" x14ac:dyDescent="0.25">
      <c r="AX595" s="159" t="s">
        <v>907</v>
      </c>
    </row>
    <row r="596" spans="50:50" ht="25.5" x14ac:dyDescent="0.25">
      <c r="AX596" s="159" t="s">
        <v>908</v>
      </c>
    </row>
    <row r="597" spans="50:50" x14ac:dyDescent="0.25">
      <c r="AX597" s="159" t="s">
        <v>909</v>
      </c>
    </row>
    <row r="598" spans="50:50" ht="25.5" x14ac:dyDescent="0.25">
      <c r="AX598" s="159" t="s">
        <v>910</v>
      </c>
    </row>
    <row r="599" spans="50:50" ht="25.5" x14ac:dyDescent="0.25">
      <c r="AX599" s="159" t="s">
        <v>911</v>
      </c>
    </row>
    <row r="600" spans="50:50" x14ac:dyDescent="0.25">
      <c r="AX600" s="159" t="s">
        <v>912</v>
      </c>
    </row>
    <row r="601" spans="50:50" ht="25.5" x14ac:dyDescent="0.25">
      <c r="AX601" s="159" t="s">
        <v>913</v>
      </c>
    </row>
    <row r="602" spans="50:50" ht="25.5" x14ac:dyDescent="0.25">
      <c r="AX602" s="159" t="s">
        <v>914</v>
      </c>
    </row>
    <row r="603" spans="50:50" ht="25.5" x14ac:dyDescent="0.25">
      <c r="AX603" s="159" t="s">
        <v>915</v>
      </c>
    </row>
    <row r="604" spans="50:50" x14ac:dyDescent="0.25">
      <c r="AX604" s="159" t="s">
        <v>916</v>
      </c>
    </row>
    <row r="605" spans="50:50" x14ac:dyDescent="0.25">
      <c r="AX605" s="159" t="s">
        <v>917</v>
      </c>
    </row>
    <row r="606" spans="50:50" ht="25.5" x14ac:dyDescent="0.25">
      <c r="AX606" s="159" t="s">
        <v>918</v>
      </c>
    </row>
    <row r="607" spans="50:50" ht="25.5" x14ac:dyDescent="0.25">
      <c r="AX607" s="159" t="s">
        <v>919</v>
      </c>
    </row>
    <row r="608" spans="50:50" x14ac:dyDescent="0.25">
      <c r="AX608" s="159" t="s">
        <v>920</v>
      </c>
    </row>
    <row r="609" spans="50:50" x14ac:dyDescent="0.25">
      <c r="AX609" s="159" t="s">
        <v>921</v>
      </c>
    </row>
    <row r="610" spans="50:50" x14ac:dyDescent="0.25">
      <c r="AX610" s="159" t="s">
        <v>922</v>
      </c>
    </row>
    <row r="611" spans="50:50" x14ac:dyDescent="0.25">
      <c r="AX611" s="159" t="s">
        <v>923</v>
      </c>
    </row>
    <row r="612" spans="50:50" x14ac:dyDescent="0.25">
      <c r="AX612" s="159" t="s">
        <v>924</v>
      </c>
    </row>
    <row r="613" spans="50:50" x14ac:dyDescent="0.25">
      <c r="AX613" s="159" t="s">
        <v>925</v>
      </c>
    </row>
    <row r="614" spans="50:50" x14ac:dyDescent="0.25">
      <c r="AX614" s="159" t="s">
        <v>926</v>
      </c>
    </row>
    <row r="615" spans="50:50" ht="25.5" x14ac:dyDescent="0.25">
      <c r="AX615" s="159" t="s">
        <v>927</v>
      </c>
    </row>
    <row r="616" spans="50:50" ht="25.5" x14ac:dyDescent="0.25">
      <c r="AX616" s="159" t="s">
        <v>928</v>
      </c>
    </row>
    <row r="617" spans="50:50" x14ac:dyDescent="0.25">
      <c r="AX617" s="159" t="s">
        <v>929</v>
      </c>
    </row>
    <row r="618" spans="50:50" x14ac:dyDescent="0.25">
      <c r="AX618" s="159" t="s">
        <v>930</v>
      </c>
    </row>
    <row r="619" spans="50:50" x14ac:dyDescent="0.25">
      <c r="AX619" s="159" t="s">
        <v>931</v>
      </c>
    </row>
    <row r="620" spans="50:50" x14ac:dyDescent="0.25">
      <c r="AX620" s="159" t="s">
        <v>932</v>
      </c>
    </row>
    <row r="621" spans="50:50" x14ac:dyDescent="0.25">
      <c r="AX621" s="159" t="s">
        <v>933</v>
      </c>
    </row>
    <row r="622" spans="50:50" x14ac:dyDescent="0.25">
      <c r="AX622" s="159" t="s">
        <v>934</v>
      </c>
    </row>
    <row r="623" spans="50:50" x14ac:dyDescent="0.25">
      <c r="AX623" s="159" t="s">
        <v>935</v>
      </c>
    </row>
    <row r="624" spans="50:50" x14ac:dyDescent="0.25">
      <c r="AX624" s="159" t="s">
        <v>936</v>
      </c>
    </row>
    <row r="625" spans="50:50" x14ac:dyDescent="0.25">
      <c r="AX625" s="159" t="s">
        <v>937</v>
      </c>
    </row>
    <row r="626" spans="50:50" x14ac:dyDescent="0.25">
      <c r="AX626" s="159" t="s">
        <v>938</v>
      </c>
    </row>
    <row r="627" spans="50:50" x14ac:dyDescent="0.25">
      <c r="AX627" s="159" t="s">
        <v>939</v>
      </c>
    </row>
    <row r="628" spans="50:50" x14ac:dyDescent="0.25">
      <c r="AX628" s="159" t="s">
        <v>940</v>
      </c>
    </row>
    <row r="629" spans="50:50" x14ac:dyDescent="0.25">
      <c r="AX629" s="159" t="s">
        <v>941</v>
      </c>
    </row>
    <row r="630" spans="50:50" x14ac:dyDescent="0.25">
      <c r="AX630" s="159" t="s">
        <v>942</v>
      </c>
    </row>
    <row r="631" spans="50:50" ht="25.5" x14ac:dyDescent="0.25">
      <c r="AX631" s="159" t="s">
        <v>943</v>
      </c>
    </row>
    <row r="632" spans="50:50" ht="25.5" x14ac:dyDescent="0.25">
      <c r="AX632" s="159" t="s">
        <v>944</v>
      </c>
    </row>
    <row r="633" spans="50:50" ht="25.5" x14ac:dyDescent="0.25">
      <c r="AX633" s="159" t="s">
        <v>945</v>
      </c>
    </row>
    <row r="634" spans="50:50" ht="25.5" x14ac:dyDescent="0.25">
      <c r="AX634" s="159" t="s">
        <v>946</v>
      </c>
    </row>
    <row r="635" spans="50:50" ht="25.5" x14ac:dyDescent="0.25">
      <c r="AX635" s="159" t="s">
        <v>947</v>
      </c>
    </row>
    <row r="636" spans="50:50" ht="25.5" x14ac:dyDescent="0.25">
      <c r="AX636" s="159" t="s">
        <v>948</v>
      </c>
    </row>
    <row r="637" spans="50:50" x14ac:dyDescent="0.25">
      <c r="AX637" s="159" t="s">
        <v>949</v>
      </c>
    </row>
    <row r="638" spans="50:50" x14ac:dyDescent="0.25">
      <c r="AX638" s="159" t="s">
        <v>950</v>
      </c>
    </row>
    <row r="639" spans="50:50" x14ac:dyDescent="0.25">
      <c r="AX639" s="159" t="s">
        <v>951</v>
      </c>
    </row>
    <row r="640" spans="50:50" ht="25.5" x14ac:dyDescent="0.25">
      <c r="AX640" s="159" t="s">
        <v>952</v>
      </c>
    </row>
    <row r="641" spans="50:50" x14ac:dyDescent="0.25">
      <c r="AX641" s="159" t="s">
        <v>953</v>
      </c>
    </row>
    <row r="642" spans="50:50" x14ac:dyDescent="0.25">
      <c r="AX642" s="159" t="s">
        <v>954</v>
      </c>
    </row>
    <row r="643" spans="50:50" x14ac:dyDescent="0.25">
      <c r="AX643" s="159" t="s">
        <v>955</v>
      </c>
    </row>
    <row r="644" spans="50:50" x14ac:dyDescent="0.25">
      <c r="AX644" s="159" t="s">
        <v>956</v>
      </c>
    </row>
    <row r="645" spans="50:50" ht="25.5" x14ac:dyDescent="0.25">
      <c r="AX645" s="159" t="s">
        <v>957</v>
      </c>
    </row>
    <row r="646" spans="50:50" x14ac:dyDescent="0.25">
      <c r="AX646" s="159" t="s">
        <v>958</v>
      </c>
    </row>
    <row r="647" spans="50:50" x14ac:dyDescent="0.25">
      <c r="AX647" s="159" t="s">
        <v>959</v>
      </c>
    </row>
    <row r="648" spans="50:50" ht="25.5" x14ac:dyDescent="0.25">
      <c r="AX648" s="159" t="s">
        <v>960</v>
      </c>
    </row>
    <row r="649" spans="50:50" ht="25.5" x14ac:dyDescent="0.25">
      <c r="AX649" s="159" t="s">
        <v>961</v>
      </c>
    </row>
    <row r="650" spans="50:50" ht="25.5" x14ac:dyDescent="0.25">
      <c r="AX650" s="159" t="s">
        <v>962</v>
      </c>
    </row>
    <row r="651" spans="50:50" x14ac:dyDescent="0.25">
      <c r="AX651" s="159" t="s">
        <v>963</v>
      </c>
    </row>
    <row r="652" spans="50:50" x14ac:dyDescent="0.25">
      <c r="AX652" s="159" t="s">
        <v>964</v>
      </c>
    </row>
    <row r="653" spans="50:50" x14ac:dyDescent="0.25">
      <c r="AX653" s="159" t="s">
        <v>965</v>
      </c>
    </row>
    <row r="654" spans="50:50" x14ac:dyDescent="0.25">
      <c r="AX654" s="159" t="s">
        <v>966</v>
      </c>
    </row>
    <row r="655" spans="50:50" x14ac:dyDescent="0.25">
      <c r="AX655" s="159" t="s">
        <v>967</v>
      </c>
    </row>
    <row r="656" spans="50:50" x14ac:dyDescent="0.25">
      <c r="AX656" s="159" t="s">
        <v>968</v>
      </c>
    </row>
    <row r="657" spans="50:50" x14ac:dyDescent="0.25">
      <c r="AX657" s="159" t="s">
        <v>969</v>
      </c>
    </row>
    <row r="658" spans="50:50" x14ac:dyDescent="0.25">
      <c r="AX658" s="159" t="s">
        <v>970</v>
      </c>
    </row>
    <row r="659" spans="50:50" x14ac:dyDescent="0.25">
      <c r="AX659" s="159" t="s">
        <v>971</v>
      </c>
    </row>
    <row r="660" spans="50:50" x14ac:dyDescent="0.25">
      <c r="AX660" s="159" t="s">
        <v>972</v>
      </c>
    </row>
    <row r="661" spans="50:50" x14ac:dyDescent="0.25">
      <c r="AX661" s="159" t="s">
        <v>973</v>
      </c>
    </row>
    <row r="662" spans="50:50" x14ac:dyDescent="0.25">
      <c r="AX662" s="159" t="s">
        <v>974</v>
      </c>
    </row>
    <row r="663" spans="50:50" ht="25.5" x14ac:dyDescent="0.25">
      <c r="AX663" s="159" t="s">
        <v>975</v>
      </c>
    </row>
    <row r="664" spans="50:50" x14ac:dyDescent="0.25">
      <c r="AX664" s="159" t="s">
        <v>976</v>
      </c>
    </row>
    <row r="665" spans="50:50" ht="25.5" x14ac:dyDescent="0.25">
      <c r="AX665" s="159" t="s">
        <v>977</v>
      </c>
    </row>
    <row r="666" spans="50:50" x14ac:dyDescent="0.25">
      <c r="AX666" s="159" t="s">
        <v>978</v>
      </c>
    </row>
    <row r="667" spans="50:50" x14ac:dyDescent="0.25">
      <c r="AX667" s="159" t="s">
        <v>979</v>
      </c>
    </row>
    <row r="668" spans="50:50" x14ac:dyDescent="0.25">
      <c r="AX668" s="159" t="s">
        <v>980</v>
      </c>
    </row>
    <row r="669" spans="50:50" x14ac:dyDescent="0.25">
      <c r="AX669" s="159" t="s">
        <v>981</v>
      </c>
    </row>
    <row r="670" spans="50:50" x14ac:dyDescent="0.25">
      <c r="AX670" s="159" t="s">
        <v>982</v>
      </c>
    </row>
    <row r="671" spans="50:50" ht="25.5" x14ac:dyDescent="0.25">
      <c r="AX671" s="159" t="s">
        <v>983</v>
      </c>
    </row>
    <row r="672" spans="50:50" ht="25.5" x14ac:dyDescent="0.25">
      <c r="AX672" s="159" t="s">
        <v>984</v>
      </c>
    </row>
    <row r="673" spans="50:50" ht="25.5" x14ac:dyDescent="0.25">
      <c r="AX673" s="159" t="s">
        <v>985</v>
      </c>
    </row>
    <row r="674" spans="50:50" ht="38.25" x14ac:dyDescent="0.25">
      <c r="AX674" s="159" t="s">
        <v>986</v>
      </c>
    </row>
    <row r="675" spans="50:50" ht="25.5" x14ac:dyDescent="0.25">
      <c r="AX675" s="159" t="s">
        <v>987</v>
      </c>
    </row>
    <row r="676" spans="50:50" ht="25.5" x14ac:dyDescent="0.25">
      <c r="AX676" s="159" t="s">
        <v>988</v>
      </c>
    </row>
    <row r="677" spans="50:50" ht="25.5" x14ac:dyDescent="0.25">
      <c r="AX677" s="159" t="s">
        <v>989</v>
      </c>
    </row>
    <row r="678" spans="50:50" ht="38.25" x14ac:dyDescent="0.25">
      <c r="AX678" s="159" t="s">
        <v>990</v>
      </c>
    </row>
    <row r="679" spans="50:50" ht="25.5" x14ac:dyDescent="0.25">
      <c r="AX679" s="159" t="s">
        <v>991</v>
      </c>
    </row>
    <row r="680" spans="50:50" ht="25.5" x14ac:dyDescent="0.25">
      <c r="AX680" s="159" t="s">
        <v>992</v>
      </c>
    </row>
    <row r="681" spans="50:50" ht="25.5" x14ac:dyDescent="0.25">
      <c r="AX681" s="159" t="s">
        <v>993</v>
      </c>
    </row>
    <row r="682" spans="50:50" ht="25.5" x14ac:dyDescent="0.25">
      <c r="AX682" s="159" t="s">
        <v>994</v>
      </c>
    </row>
    <row r="683" spans="50:50" x14ac:dyDescent="0.25">
      <c r="AX683" s="159" t="s">
        <v>995</v>
      </c>
    </row>
    <row r="684" spans="50:50" ht="25.5" x14ac:dyDescent="0.25">
      <c r="AX684" s="159" t="s">
        <v>996</v>
      </c>
    </row>
    <row r="685" spans="50:50" ht="25.5" x14ac:dyDescent="0.25">
      <c r="AX685" s="159" t="s">
        <v>997</v>
      </c>
    </row>
    <row r="686" spans="50:50" ht="25.5" x14ac:dyDescent="0.25">
      <c r="AX686" s="159" t="s">
        <v>998</v>
      </c>
    </row>
    <row r="687" spans="50:50" ht="38.25" x14ac:dyDescent="0.25">
      <c r="AX687" s="159" t="s">
        <v>999</v>
      </c>
    </row>
    <row r="688" spans="50:50" ht="25.5" x14ac:dyDescent="0.25">
      <c r="AX688" s="159" t="s">
        <v>1000</v>
      </c>
    </row>
    <row r="689" spans="50:50" ht="38.25" x14ac:dyDescent="0.25">
      <c r="AX689" s="159" t="s">
        <v>1001</v>
      </c>
    </row>
    <row r="690" spans="50:50" ht="25.5" x14ac:dyDescent="0.25">
      <c r="AX690" s="159" t="s">
        <v>1002</v>
      </c>
    </row>
    <row r="691" spans="50:50" ht="25.5" x14ac:dyDescent="0.25">
      <c r="AX691" s="159" t="s">
        <v>1003</v>
      </c>
    </row>
    <row r="692" spans="50:50" ht="25.5" x14ac:dyDescent="0.25">
      <c r="AX692" s="159" t="s">
        <v>1004</v>
      </c>
    </row>
    <row r="693" spans="50:50" ht="25.5" x14ac:dyDescent="0.25">
      <c r="AX693" s="159" t="s">
        <v>1005</v>
      </c>
    </row>
    <row r="694" spans="50:50" ht="25.5" x14ac:dyDescent="0.25">
      <c r="AX694" s="159" t="s">
        <v>1006</v>
      </c>
    </row>
    <row r="695" spans="50:50" ht="25.5" x14ac:dyDescent="0.25">
      <c r="AX695" s="159" t="s">
        <v>1007</v>
      </c>
    </row>
    <row r="696" spans="50:50" ht="25.5" x14ac:dyDescent="0.25">
      <c r="AX696" s="159" t="s">
        <v>1008</v>
      </c>
    </row>
    <row r="697" spans="50:50" x14ac:dyDescent="0.25">
      <c r="AX697" s="159" t="s">
        <v>1009</v>
      </c>
    </row>
    <row r="698" spans="50:50" ht="38.25" x14ac:dyDescent="0.25">
      <c r="AX698" s="159" t="s">
        <v>1010</v>
      </c>
    </row>
    <row r="699" spans="50:50" ht="25.5" x14ac:dyDescent="0.25">
      <c r="AX699" s="159" t="s">
        <v>1011</v>
      </c>
    </row>
    <row r="700" spans="50:50" x14ac:dyDescent="0.25">
      <c r="AX700" s="159" t="s">
        <v>1012</v>
      </c>
    </row>
    <row r="701" spans="50:50" ht="25.5" x14ac:dyDescent="0.25">
      <c r="AX701" s="159" t="s">
        <v>1013</v>
      </c>
    </row>
    <row r="702" spans="50:50" ht="25.5" x14ac:dyDescent="0.25">
      <c r="AX702" s="159" t="s">
        <v>1014</v>
      </c>
    </row>
    <row r="703" spans="50:50" ht="25.5" x14ac:dyDescent="0.25">
      <c r="AX703" s="159" t="s">
        <v>1015</v>
      </c>
    </row>
    <row r="704" spans="50:50" ht="25.5" x14ac:dyDescent="0.25">
      <c r="AX704" s="159" t="s">
        <v>1016</v>
      </c>
    </row>
    <row r="705" spans="50:50" ht="25.5" x14ac:dyDescent="0.25">
      <c r="AX705" s="159" t="s">
        <v>1017</v>
      </c>
    </row>
    <row r="706" spans="50:50" ht="38.25" x14ac:dyDescent="0.25">
      <c r="AX706" s="159" t="s">
        <v>1018</v>
      </c>
    </row>
    <row r="707" spans="50:50" ht="25.5" x14ac:dyDescent="0.25">
      <c r="AX707" s="159" t="s">
        <v>1019</v>
      </c>
    </row>
    <row r="708" spans="50:50" ht="38.25" x14ac:dyDescent="0.25">
      <c r="AX708" s="159" t="s">
        <v>1020</v>
      </c>
    </row>
    <row r="709" spans="50:50" ht="25.5" x14ac:dyDescent="0.25">
      <c r="AX709" s="159" t="s">
        <v>1021</v>
      </c>
    </row>
    <row r="710" spans="50:50" ht="38.25" x14ac:dyDescent="0.25">
      <c r="AX710" s="159" t="s">
        <v>1022</v>
      </c>
    </row>
    <row r="711" spans="50:50" ht="25.5" x14ac:dyDescent="0.25">
      <c r="AX711" s="159" t="s">
        <v>1023</v>
      </c>
    </row>
    <row r="712" spans="50:50" ht="38.25" x14ac:dyDescent="0.25">
      <c r="AX712" s="159" t="s">
        <v>1024</v>
      </c>
    </row>
    <row r="713" spans="50:50" ht="25.5" x14ac:dyDescent="0.25">
      <c r="AX713" s="159" t="s">
        <v>1025</v>
      </c>
    </row>
    <row r="714" spans="50:50" ht="25.5" x14ac:dyDescent="0.25">
      <c r="AX714" s="159" t="s">
        <v>1026</v>
      </c>
    </row>
    <row r="715" spans="50:50" ht="25.5" x14ac:dyDescent="0.25">
      <c r="AX715" s="159" t="s">
        <v>1027</v>
      </c>
    </row>
    <row r="716" spans="50:50" ht="25.5" x14ac:dyDescent="0.25">
      <c r="AX716" s="159" t="s">
        <v>1028</v>
      </c>
    </row>
    <row r="717" spans="50:50" ht="25.5" x14ac:dyDescent="0.25">
      <c r="AX717" s="159" t="s">
        <v>1029</v>
      </c>
    </row>
    <row r="718" spans="50:50" ht="25.5" x14ac:dyDescent="0.25">
      <c r="AX718" s="159" t="s">
        <v>1030</v>
      </c>
    </row>
    <row r="719" spans="50:50" ht="38.25" x14ac:dyDescent="0.25">
      <c r="AX719" s="159" t="s">
        <v>1031</v>
      </c>
    </row>
    <row r="720" spans="50:50" ht="25.5" x14ac:dyDescent="0.25">
      <c r="AX720" s="159" t="s">
        <v>1032</v>
      </c>
    </row>
    <row r="721" spans="50:50" ht="25.5" x14ac:dyDescent="0.25">
      <c r="AX721" s="159" t="s">
        <v>1033</v>
      </c>
    </row>
    <row r="722" spans="50:50" ht="25.5" x14ac:dyDescent="0.25">
      <c r="AX722" s="159" t="s">
        <v>1034</v>
      </c>
    </row>
    <row r="723" spans="50:50" ht="25.5" x14ac:dyDescent="0.25">
      <c r="AX723" s="159" t="s">
        <v>1035</v>
      </c>
    </row>
    <row r="724" spans="50:50" ht="25.5" x14ac:dyDescent="0.25">
      <c r="AX724" s="159" t="s">
        <v>1036</v>
      </c>
    </row>
    <row r="725" spans="50:50" ht="25.5" x14ac:dyDescent="0.25">
      <c r="AX725" s="159" t="s">
        <v>1037</v>
      </c>
    </row>
    <row r="726" spans="50:50" ht="25.5" x14ac:dyDescent="0.25">
      <c r="AX726" s="159" t="s">
        <v>1038</v>
      </c>
    </row>
    <row r="727" spans="50:50" ht="25.5" x14ac:dyDescent="0.25">
      <c r="AX727" s="159" t="s">
        <v>1039</v>
      </c>
    </row>
    <row r="728" spans="50:50" ht="25.5" x14ac:dyDescent="0.25">
      <c r="AX728" s="159" t="s">
        <v>1040</v>
      </c>
    </row>
    <row r="729" spans="50:50" ht="25.5" x14ac:dyDescent="0.25">
      <c r="AX729" s="159" t="s">
        <v>1041</v>
      </c>
    </row>
    <row r="730" spans="50:50" ht="25.5" x14ac:dyDescent="0.25">
      <c r="AX730" s="159" t="s">
        <v>1042</v>
      </c>
    </row>
    <row r="731" spans="50:50" ht="25.5" x14ac:dyDescent="0.25">
      <c r="AX731" s="159" t="s">
        <v>1043</v>
      </c>
    </row>
    <row r="732" spans="50:50" ht="25.5" x14ac:dyDescent="0.25">
      <c r="AX732" s="159" t="s">
        <v>1044</v>
      </c>
    </row>
    <row r="733" spans="50:50" ht="25.5" x14ac:dyDescent="0.25">
      <c r="AX733" s="159" t="s">
        <v>1045</v>
      </c>
    </row>
    <row r="734" spans="50:50" ht="38.25" x14ac:dyDescent="0.25">
      <c r="AX734" s="159" t="s">
        <v>1046</v>
      </c>
    </row>
    <row r="735" spans="50:50" ht="25.5" x14ac:dyDescent="0.25">
      <c r="AX735" s="159" t="s">
        <v>1047</v>
      </c>
    </row>
    <row r="736" spans="50:50" x14ac:dyDescent="0.25">
      <c r="AX736" s="159" t="s">
        <v>1048</v>
      </c>
    </row>
    <row r="737" spans="50:50" ht="25.5" x14ac:dyDescent="0.25">
      <c r="AX737" s="159" t="s">
        <v>1049</v>
      </c>
    </row>
    <row r="738" spans="50:50" ht="25.5" x14ac:dyDescent="0.25">
      <c r="AX738" s="159" t="s">
        <v>1050</v>
      </c>
    </row>
    <row r="739" spans="50:50" ht="38.25" x14ac:dyDescent="0.25">
      <c r="AX739" s="159" t="s">
        <v>1051</v>
      </c>
    </row>
    <row r="740" spans="50:50" ht="25.5" x14ac:dyDescent="0.25">
      <c r="AX740" s="159" t="s">
        <v>1052</v>
      </c>
    </row>
    <row r="741" spans="50:50" ht="25.5" x14ac:dyDescent="0.25">
      <c r="AX741" s="159" t="s">
        <v>1053</v>
      </c>
    </row>
    <row r="742" spans="50:50" ht="25.5" x14ac:dyDescent="0.25">
      <c r="AX742" s="159" t="s">
        <v>1054</v>
      </c>
    </row>
    <row r="743" spans="50:50" ht="25.5" x14ac:dyDescent="0.25">
      <c r="AX743" s="159" t="s">
        <v>1055</v>
      </c>
    </row>
    <row r="744" spans="50:50" ht="25.5" x14ac:dyDescent="0.25">
      <c r="AX744" s="159" t="s">
        <v>1056</v>
      </c>
    </row>
    <row r="745" spans="50:50" ht="25.5" x14ac:dyDescent="0.25">
      <c r="AX745" s="159" t="s">
        <v>1057</v>
      </c>
    </row>
    <row r="746" spans="50:50" ht="25.5" x14ac:dyDescent="0.25">
      <c r="AX746" s="159" t="s">
        <v>1058</v>
      </c>
    </row>
    <row r="747" spans="50:50" ht="25.5" x14ac:dyDescent="0.25">
      <c r="AX747" s="159" t="s">
        <v>1059</v>
      </c>
    </row>
    <row r="748" spans="50:50" ht="25.5" x14ac:dyDescent="0.25">
      <c r="AX748" s="159" t="s">
        <v>1060</v>
      </c>
    </row>
    <row r="749" spans="50:50" x14ac:dyDescent="0.25">
      <c r="AX749" s="159" t="s">
        <v>1061</v>
      </c>
    </row>
    <row r="750" spans="50:50" ht="25.5" x14ac:dyDescent="0.25">
      <c r="AX750" s="159" t="s">
        <v>1062</v>
      </c>
    </row>
    <row r="751" spans="50:50" ht="25.5" x14ac:dyDescent="0.25">
      <c r="AX751" s="159" t="s">
        <v>1063</v>
      </c>
    </row>
    <row r="752" spans="50:50" ht="38.25" x14ac:dyDescent="0.25">
      <c r="AX752" s="159" t="s">
        <v>1064</v>
      </c>
    </row>
    <row r="753" spans="50:50" ht="25.5" x14ac:dyDescent="0.25">
      <c r="AX753" s="159" t="s">
        <v>1065</v>
      </c>
    </row>
    <row r="754" spans="50:50" ht="25.5" x14ac:dyDescent="0.25">
      <c r="AX754" s="159" t="s">
        <v>1066</v>
      </c>
    </row>
    <row r="755" spans="50:50" ht="25.5" x14ac:dyDescent="0.25">
      <c r="AX755" s="159" t="s">
        <v>1067</v>
      </c>
    </row>
    <row r="756" spans="50:50" ht="25.5" x14ac:dyDescent="0.25">
      <c r="AX756" s="159" t="s">
        <v>1068</v>
      </c>
    </row>
    <row r="757" spans="50:50" ht="25.5" x14ac:dyDescent="0.25">
      <c r="AX757" s="159" t="s">
        <v>1069</v>
      </c>
    </row>
    <row r="758" spans="50:50" ht="38.25" x14ac:dyDescent="0.25">
      <c r="AX758" s="159" t="s">
        <v>1070</v>
      </c>
    </row>
    <row r="759" spans="50:50" ht="38.25" x14ac:dyDescent="0.25">
      <c r="AX759" s="159" t="s">
        <v>1071</v>
      </c>
    </row>
    <row r="760" spans="50:50" ht="38.25" x14ac:dyDescent="0.25">
      <c r="AX760" s="159" t="s">
        <v>1072</v>
      </c>
    </row>
    <row r="761" spans="50:50" ht="38.25" x14ac:dyDescent="0.25">
      <c r="AX761" s="159" t="s">
        <v>1073</v>
      </c>
    </row>
    <row r="762" spans="50:50" ht="38.25" x14ac:dyDescent="0.25">
      <c r="AX762" s="159" t="s">
        <v>1074</v>
      </c>
    </row>
    <row r="763" spans="50:50" ht="38.25" x14ac:dyDescent="0.25">
      <c r="AX763" s="159" t="s">
        <v>1075</v>
      </c>
    </row>
    <row r="764" spans="50:50" ht="38.25" x14ac:dyDescent="0.25">
      <c r="AX764" s="159" t="s">
        <v>1076</v>
      </c>
    </row>
    <row r="765" spans="50:50" ht="38.25" x14ac:dyDescent="0.25">
      <c r="AX765" s="159" t="s">
        <v>1077</v>
      </c>
    </row>
    <row r="766" spans="50:50" ht="38.25" x14ac:dyDescent="0.25">
      <c r="AX766" s="159" t="s">
        <v>1078</v>
      </c>
    </row>
    <row r="767" spans="50:50" ht="25.5" x14ac:dyDescent="0.25">
      <c r="AX767" s="159" t="s">
        <v>1079</v>
      </c>
    </row>
    <row r="768" spans="50:50" ht="38.25" x14ac:dyDescent="0.25">
      <c r="AX768" s="159" t="s">
        <v>1080</v>
      </c>
    </row>
    <row r="769" spans="50:50" ht="38.25" x14ac:dyDescent="0.25">
      <c r="AX769" s="159" t="s">
        <v>1081</v>
      </c>
    </row>
    <row r="770" spans="50:50" ht="38.25" x14ac:dyDescent="0.25">
      <c r="AX770" s="159" t="s">
        <v>1082</v>
      </c>
    </row>
    <row r="771" spans="50:50" ht="25.5" x14ac:dyDescent="0.25">
      <c r="AX771" s="159" t="s">
        <v>1083</v>
      </c>
    </row>
    <row r="772" spans="50:50" ht="38.25" x14ac:dyDescent="0.25">
      <c r="AX772" s="159" t="s">
        <v>1084</v>
      </c>
    </row>
    <row r="773" spans="50:50" ht="25.5" x14ac:dyDescent="0.25">
      <c r="AX773" s="159" t="s">
        <v>1085</v>
      </c>
    </row>
    <row r="774" spans="50:50" ht="25.5" x14ac:dyDescent="0.25">
      <c r="AX774" s="159" t="s">
        <v>1086</v>
      </c>
    </row>
    <row r="775" spans="50:50" ht="38.25" x14ac:dyDescent="0.25">
      <c r="AX775" s="159" t="s">
        <v>1087</v>
      </c>
    </row>
    <row r="776" spans="50:50" ht="25.5" x14ac:dyDescent="0.25">
      <c r="AX776" s="159" t="s">
        <v>1088</v>
      </c>
    </row>
    <row r="777" spans="50:50" x14ac:dyDescent="0.25">
      <c r="AX777" s="159" t="s">
        <v>1089</v>
      </c>
    </row>
    <row r="778" spans="50:50" x14ac:dyDescent="0.25">
      <c r="AX778" s="159" t="s">
        <v>1090</v>
      </c>
    </row>
    <row r="779" spans="50:50" ht="38.25" x14ac:dyDescent="0.25">
      <c r="AX779" s="159" t="s">
        <v>1091</v>
      </c>
    </row>
    <row r="780" spans="50:50" ht="25.5" x14ac:dyDescent="0.25">
      <c r="AX780" s="159" t="s">
        <v>1092</v>
      </c>
    </row>
    <row r="781" spans="50:50" x14ac:dyDescent="0.25">
      <c r="AX781" s="159" t="s">
        <v>1093</v>
      </c>
    </row>
    <row r="782" spans="50:50" x14ac:dyDescent="0.25">
      <c r="AX782" s="159" t="s">
        <v>1094</v>
      </c>
    </row>
    <row r="783" spans="50:50" x14ac:dyDescent="0.25">
      <c r="AX783" s="159" t="s">
        <v>1095</v>
      </c>
    </row>
    <row r="784" spans="50:50" ht="25.5" x14ac:dyDescent="0.25">
      <c r="AX784" s="159" t="s">
        <v>1096</v>
      </c>
    </row>
    <row r="785" spans="50:50" ht="25.5" x14ac:dyDescent="0.25">
      <c r="AX785" s="159" t="s">
        <v>1097</v>
      </c>
    </row>
    <row r="786" spans="50:50" ht="38.25" x14ac:dyDescent="0.25">
      <c r="AX786" s="159" t="s">
        <v>1098</v>
      </c>
    </row>
    <row r="787" spans="50:50" ht="25.5" x14ac:dyDescent="0.25">
      <c r="AX787" s="159" t="s">
        <v>1099</v>
      </c>
    </row>
    <row r="788" spans="50:50" x14ac:dyDescent="0.25">
      <c r="AX788" s="159" t="s">
        <v>1100</v>
      </c>
    </row>
    <row r="789" spans="50:50" ht="25.5" x14ac:dyDescent="0.25">
      <c r="AX789" s="159" t="s">
        <v>1101</v>
      </c>
    </row>
    <row r="790" spans="50:50" ht="25.5" x14ac:dyDescent="0.25">
      <c r="AX790" s="159" t="s">
        <v>1102</v>
      </c>
    </row>
    <row r="791" spans="50:50" x14ac:dyDescent="0.25">
      <c r="AX791" s="159" t="s">
        <v>1103</v>
      </c>
    </row>
    <row r="792" spans="50:50" x14ac:dyDescent="0.25">
      <c r="AX792" s="159" t="s">
        <v>1104</v>
      </c>
    </row>
    <row r="793" spans="50:50" x14ac:dyDescent="0.25">
      <c r="AX793" s="159" t="s">
        <v>1105</v>
      </c>
    </row>
    <row r="794" spans="50:50" ht="25.5" x14ac:dyDescent="0.25">
      <c r="AX794" s="159" t="s">
        <v>1106</v>
      </c>
    </row>
    <row r="795" spans="50:50" x14ac:dyDescent="0.25">
      <c r="AX795" s="159" t="s">
        <v>1107</v>
      </c>
    </row>
    <row r="796" spans="50:50" x14ac:dyDescent="0.25">
      <c r="AX796" s="159" t="s">
        <v>1108</v>
      </c>
    </row>
    <row r="797" spans="50:50" x14ac:dyDescent="0.25">
      <c r="AX797" s="159" t="s">
        <v>1109</v>
      </c>
    </row>
    <row r="798" spans="50:50" ht="25.5" x14ac:dyDescent="0.25">
      <c r="AX798" s="159" t="s">
        <v>1110</v>
      </c>
    </row>
    <row r="799" spans="50:50" x14ac:dyDescent="0.25">
      <c r="AX799" s="159" t="s">
        <v>1111</v>
      </c>
    </row>
    <row r="800" spans="50:50" ht="25.5" x14ac:dyDescent="0.25">
      <c r="AX800" s="159" t="s">
        <v>1112</v>
      </c>
    </row>
    <row r="801" spans="50:50" x14ac:dyDescent="0.25">
      <c r="AX801" s="159" t="s">
        <v>1113</v>
      </c>
    </row>
    <row r="802" spans="50:50" x14ac:dyDescent="0.25">
      <c r="AX802" s="159" t="s">
        <v>1114</v>
      </c>
    </row>
    <row r="803" spans="50:50" x14ac:dyDescent="0.25">
      <c r="AX803" s="159" t="s">
        <v>1115</v>
      </c>
    </row>
    <row r="804" spans="50:50" x14ac:dyDescent="0.25">
      <c r="AX804" s="159" t="s">
        <v>1116</v>
      </c>
    </row>
    <row r="805" spans="50:50" x14ac:dyDescent="0.25">
      <c r="AX805" s="159" t="s">
        <v>1117</v>
      </c>
    </row>
    <row r="806" spans="50:50" x14ac:dyDescent="0.25">
      <c r="AX806" s="159" t="s">
        <v>1118</v>
      </c>
    </row>
    <row r="807" spans="50:50" x14ac:dyDescent="0.25">
      <c r="AX807" s="159" t="s">
        <v>1119</v>
      </c>
    </row>
    <row r="808" spans="50:50" x14ac:dyDescent="0.25">
      <c r="AX808" s="159" t="s">
        <v>1120</v>
      </c>
    </row>
    <row r="809" spans="50:50" x14ac:dyDescent="0.25">
      <c r="AX809" s="159" t="s">
        <v>1121</v>
      </c>
    </row>
    <row r="810" spans="50:50" x14ac:dyDescent="0.25">
      <c r="AX810" s="159" t="s">
        <v>1122</v>
      </c>
    </row>
    <row r="811" spans="50:50" x14ac:dyDescent="0.25">
      <c r="AX811" s="159" t="s">
        <v>1123</v>
      </c>
    </row>
    <row r="812" spans="50:50" x14ac:dyDescent="0.25">
      <c r="AX812" s="159" t="s">
        <v>1124</v>
      </c>
    </row>
    <row r="813" spans="50:50" x14ac:dyDescent="0.25">
      <c r="AX813" s="159" t="s">
        <v>1125</v>
      </c>
    </row>
    <row r="814" spans="50:50" x14ac:dyDescent="0.25">
      <c r="AX814" s="159" t="s">
        <v>1126</v>
      </c>
    </row>
    <row r="815" spans="50:50" x14ac:dyDescent="0.25">
      <c r="AX815" s="159" t="s">
        <v>1127</v>
      </c>
    </row>
    <row r="816" spans="50:50" x14ac:dyDescent="0.25">
      <c r="AX816" s="159" t="s">
        <v>1128</v>
      </c>
    </row>
    <row r="817" spans="50:50" x14ac:dyDescent="0.25">
      <c r="AX817" s="159" t="s">
        <v>1129</v>
      </c>
    </row>
    <row r="818" spans="50:50" x14ac:dyDescent="0.25">
      <c r="AX818" s="159" t="s">
        <v>1130</v>
      </c>
    </row>
    <row r="819" spans="50:50" x14ac:dyDescent="0.25">
      <c r="AX819" s="159" t="s">
        <v>1131</v>
      </c>
    </row>
    <row r="820" spans="50:50" x14ac:dyDescent="0.25">
      <c r="AX820" s="159" t="s">
        <v>1132</v>
      </c>
    </row>
    <row r="821" spans="50:50" x14ac:dyDescent="0.25">
      <c r="AX821" s="159" t="s">
        <v>1133</v>
      </c>
    </row>
    <row r="822" spans="50:50" x14ac:dyDescent="0.25">
      <c r="AX822" s="159" t="s">
        <v>1134</v>
      </c>
    </row>
    <row r="823" spans="50:50" ht="38.25" x14ac:dyDescent="0.25">
      <c r="AX823" s="159" t="s">
        <v>1135</v>
      </c>
    </row>
    <row r="824" spans="50:50" x14ac:dyDescent="0.25">
      <c r="AX824" s="159" t="s">
        <v>1136</v>
      </c>
    </row>
    <row r="825" spans="50:50" x14ac:dyDescent="0.25">
      <c r="AX825" s="159" t="s">
        <v>1137</v>
      </c>
    </row>
    <row r="826" spans="50:50" x14ac:dyDescent="0.25">
      <c r="AX826" s="159" t="s">
        <v>1138</v>
      </c>
    </row>
    <row r="827" spans="50:50" x14ac:dyDescent="0.25">
      <c r="AX827" s="159" t="s">
        <v>1139</v>
      </c>
    </row>
    <row r="828" spans="50:50" ht="25.5" x14ac:dyDescent="0.25">
      <c r="AX828" s="159" t="s">
        <v>1140</v>
      </c>
    </row>
    <row r="829" spans="50:50" x14ac:dyDescent="0.25">
      <c r="AX829" s="159" t="s">
        <v>1141</v>
      </c>
    </row>
    <row r="830" spans="50:50" x14ac:dyDescent="0.25">
      <c r="AX830" s="159" t="s">
        <v>1142</v>
      </c>
    </row>
    <row r="831" spans="50:50" x14ac:dyDescent="0.25">
      <c r="AX831" s="159" t="s">
        <v>1143</v>
      </c>
    </row>
    <row r="832" spans="50:50" x14ac:dyDescent="0.25">
      <c r="AX832" s="159" t="s">
        <v>1144</v>
      </c>
    </row>
    <row r="833" spans="50:50" x14ac:dyDescent="0.25">
      <c r="AX833" s="159" t="s">
        <v>1145</v>
      </c>
    </row>
    <row r="834" spans="50:50" x14ac:dyDescent="0.25">
      <c r="AX834" s="159" t="s">
        <v>1146</v>
      </c>
    </row>
    <row r="835" spans="50:50" x14ac:dyDescent="0.25">
      <c r="AX835" s="159" t="s">
        <v>1147</v>
      </c>
    </row>
    <row r="836" spans="50:50" x14ac:dyDescent="0.25">
      <c r="AX836" s="159" t="s">
        <v>1148</v>
      </c>
    </row>
    <row r="837" spans="50:50" x14ac:dyDescent="0.25">
      <c r="AX837" s="159" t="s">
        <v>1149</v>
      </c>
    </row>
    <row r="838" spans="50:50" x14ac:dyDescent="0.25">
      <c r="AX838" s="159" t="s">
        <v>1150</v>
      </c>
    </row>
    <row r="839" spans="50:50" x14ac:dyDescent="0.25">
      <c r="AX839" s="159" t="s">
        <v>1151</v>
      </c>
    </row>
    <row r="840" spans="50:50" x14ac:dyDescent="0.25">
      <c r="AX840" s="159" t="s">
        <v>1152</v>
      </c>
    </row>
    <row r="841" spans="50:50" x14ac:dyDescent="0.25">
      <c r="AX841" s="159" t="s">
        <v>1153</v>
      </c>
    </row>
    <row r="842" spans="50:50" x14ac:dyDescent="0.25">
      <c r="AX842" s="159" t="s">
        <v>1154</v>
      </c>
    </row>
    <row r="843" spans="50:50" x14ac:dyDescent="0.25">
      <c r="AX843" s="159" t="s">
        <v>1155</v>
      </c>
    </row>
    <row r="844" spans="50:50" x14ac:dyDescent="0.25">
      <c r="AX844" s="159" t="s">
        <v>1156</v>
      </c>
    </row>
    <row r="845" spans="50:50" x14ac:dyDescent="0.25">
      <c r="AX845" s="159" t="s">
        <v>1157</v>
      </c>
    </row>
    <row r="846" spans="50:50" ht="25.5" x14ac:dyDescent="0.25">
      <c r="AX846" s="159" t="s">
        <v>1158</v>
      </c>
    </row>
    <row r="847" spans="50:50" ht="38.25" x14ac:dyDescent="0.25">
      <c r="AX847" s="159" t="s">
        <v>1159</v>
      </c>
    </row>
    <row r="848" spans="50:50" ht="38.25" x14ac:dyDescent="0.25">
      <c r="AX848" s="159" t="s">
        <v>1160</v>
      </c>
    </row>
    <row r="849" spans="50:50" ht="38.25" x14ac:dyDescent="0.25">
      <c r="AX849" s="159" t="s">
        <v>1161</v>
      </c>
    </row>
    <row r="850" spans="50:50" x14ac:dyDescent="0.25">
      <c r="AX850" s="159" t="s">
        <v>1162</v>
      </c>
    </row>
    <row r="851" spans="50:50" ht="25.5" x14ac:dyDescent="0.25">
      <c r="AX851" s="159" t="s">
        <v>1163</v>
      </c>
    </row>
    <row r="852" spans="50:50" x14ac:dyDescent="0.25">
      <c r="AX852" s="159" t="s">
        <v>1164</v>
      </c>
    </row>
    <row r="853" spans="50:50" ht="25.5" x14ac:dyDescent="0.25">
      <c r="AX853" s="159" t="s">
        <v>1165</v>
      </c>
    </row>
    <row r="854" spans="50:50" x14ac:dyDescent="0.25">
      <c r="AX854" s="159" t="s">
        <v>1166</v>
      </c>
    </row>
    <row r="855" spans="50:50" x14ac:dyDescent="0.25">
      <c r="AX855" s="159" t="s">
        <v>1167</v>
      </c>
    </row>
    <row r="856" spans="50:50" x14ac:dyDescent="0.25">
      <c r="AX856" s="159" t="s">
        <v>1168</v>
      </c>
    </row>
    <row r="857" spans="50:50" ht="25.5" x14ac:dyDescent="0.25">
      <c r="AX857" s="159" t="s">
        <v>1169</v>
      </c>
    </row>
    <row r="858" spans="50:50" ht="25.5" x14ac:dyDescent="0.25">
      <c r="AX858" s="159" t="s">
        <v>1170</v>
      </c>
    </row>
    <row r="859" spans="50:50" x14ac:dyDescent="0.25">
      <c r="AX859" s="159" t="s">
        <v>1171</v>
      </c>
    </row>
    <row r="860" spans="50:50" ht="25.5" x14ac:dyDescent="0.25">
      <c r="AX860" s="159" t="s">
        <v>1172</v>
      </c>
    </row>
    <row r="861" spans="50:50" x14ac:dyDescent="0.25">
      <c r="AX861" s="159" t="s">
        <v>1173</v>
      </c>
    </row>
    <row r="862" spans="50:50" ht="25.5" x14ac:dyDescent="0.25">
      <c r="AX862" s="159" t="s">
        <v>1174</v>
      </c>
    </row>
    <row r="863" spans="50:50" ht="25.5" x14ac:dyDescent="0.25">
      <c r="AX863" s="159" t="s">
        <v>1175</v>
      </c>
    </row>
    <row r="864" spans="50:50" ht="25.5" x14ac:dyDescent="0.25">
      <c r="AX864" s="159" t="s">
        <v>1176</v>
      </c>
    </row>
    <row r="865" spans="50:50" x14ac:dyDescent="0.25">
      <c r="AX865" s="159" t="s">
        <v>1177</v>
      </c>
    </row>
    <row r="866" spans="50:50" x14ac:dyDescent="0.25">
      <c r="AX866" s="159" t="s">
        <v>1178</v>
      </c>
    </row>
    <row r="867" spans="50:50" x14ac:dyDescent="0.25">
      <c r="AX867" s="159" t="s">
        <v>1179</v>
      </c>
    </row>
    <row r="868" spans="50:50" ht="25.5" x14ac:dyDescent="0.25">
      <c r="AX868" s="159" t="s">
        <v>1180</v>
      </c>
    </row>
    <row r="869" spans="50:50" x14ac:dyDescent="0.25">
      <c r="AX869" s="159" t="s">
        <v>1181</v>
      </c>
    </row>
    <row r="870" spans="50:50" x14ac:dyDescent="0.25">
      <c r="AX870" s="159" t="s">
        <v>1182</v>
      </c>
    </row>
    <row r="871" spans="50:50" x14ac:dyDescent="0.25">
      <c r="AX871" s="159" t="s">
        <v>1183</v>
      </c>
    </row>
    <row r="872" spans="50:50" x14ac:dyDescent="0.25">
      <c r="AX872" s="159" t="s">
        <v>1184</v>
      </c>
    </row>
    <row r="873" spans="50:50" x14ac:dyDescent="0.25">
      <c r="AX873" s="159" t="s">
        <v>1185</v>
      </c>
    </row>
    <row r="874" spans="50:50" x14ac:dyDescent="0.25">
      <c r="AX874" s="159" t="s">
        <v>1186</v>
      </c>
    </row>
    <row r="875" spans="50:50" x14ac:dyDescent="0.25">
      <c r="AX875" s="159" t="s">
        <v>1187</v>
      </c>
    </row>
    <row r="876" spans="50:50" x14ac:dyDescent="0.25">
      <c r="AX876" s="159" t="s">
        <v>1188</v>
      </c>
    </row>
    <row r="877" spans="50:50" x14ac:dyDescent="0.25">
      <c r="AX877" s="159" t="s">
        <v>1189</v>
      </c>
    </row>
    <row r="878" spans="50:50" x14ac:dyDescent="0.25">
      <c r="AX878" s="159" t="s">
        <v>1190</v>
      </c>
    </row>
    <row r="879" spans="50:50" ht="25.5" x14ac:dyDescent="0.25">
      <c r="AX879" s="159" t="s">
        <v>1191</v>
      </c>
    </row>
    <row r="880" spans="50:50" ht="25.5" x14ac:dyDescent="0.25">
      <c r="AX880" s="159" t="s">
        <v>1192</v>
      </c>
    </row>
    <row r="881" spans="50:50" ht="25.5" x14ac:dyDescent="0.25">
      <c r="AX881" s="159" t="s">
        <v>1193</v>
      </c>
    </row>
    <row r="882" spans="50:50" ht="25.5" x14ac:dyDescent="0.25">
      <c r="AX882" s="159" t="s">
        <v>1194</v>
      </c>
    </row>
    <row r="883" spans="50:50" ht="25.5" x14ac:dyDescent="0.25">
      <c r="AX883" s="159" t="s">
        <v>1195</v>
      </c>
    </row>
    <row r="884" spans="50:50" ht="25.5" x14ac:dyDescent="0.25">
      <c r="AX884" s="159" t="s">
        <v>1196</v>
      </c>
    </row>
    <row r="885" spans="50:50" x14ac:dyDescent="0.25">
      <c r="AX885" s="159" t="s">
        <v>1197</v>
      </c>
    </row>
    <row r="886" spans="50:50" x14ac:dyDescent="0.25">
      <c r="AX886" s="159" t="s">
        <v>1198</v>
      </c>
    </row>
    <row r="887" spans="50:50" ht="25.5" x14ac:dyDescent="0.25">
      <c r="AX887" s="159" t="s">
        <v>1199</v>
      </c>
    </row>
    <row r="888" spans="50:50" ht="25.5" x14ac:dyDescent="0.25">
      <c r="AX888" s="159" t="s">
        <v>1200</v>
      </c>
    </row>
    <row r="889" spans="50:50" ht="25.5" x14ac:dyDescent="0.25">
      <c r="AX889" s="159" t="s">
        <v>1201</v>
      </c>
    </row>
    <row r="890" spans="50:50" x14ac:dyDescent="0.25">
      <c r="AX890" s="159" t="s">
        <v>1202</v>
      </c>
    </row>
    <row r="891" spans="50:50" x14ac:dyDescent="0.25">
      <c r="AX891" s="159" t="s">
        <v>1203</v>
      </c>
    </row>
    <row r="892" spans="50:50" x14ac:dyDescent="0.25">
      <c r="AX892" s="159" t="s">
        <v>1204</v>
      </c>
    </row>
    <row r="893" spans="50:50" x14ac:dyDescent="0.25">
      <c r="AX893" s="159" t="s">
        <v>1205</v>
      </c>
    </row>
    <row r="894" spans="50:50" x14ac:dyDescent="0.25">
      <c r="AX894" s="159" t="s">
        <v>1206</v>
      </c>
    </row>
    <row r="895" spans="50:50" x14ac:dyDescent="0.25">
      <c r="AX895" s="159" t="s">
        <v>1207</v>
      </c>
    </row>
    <row r="896" spans="50:50" ht="25.5" x14ac:dyDescent="0.25">
      <c r="AX896" s="159" t="s">
        <v>1208</v>
      </c>
    </row>
    <row r="897" spans="50:50" ht="25.5" x14ac:dyDescent="0.25">
      <c r="AX897" s="159" t="s">
        <v>1209</v>
      </c>
    </row>
    <row r="898" spans="50:50" ht="38.25" x14ac:dyDescent="0.25">
      <c r="AX898" s="159" t="s">
        <v>1210</v>
      </c>
    </row>
    <row r="899" spans="50:50" ht="25.5" x14ac:dyDescent="0.25">
      <c r="AX899" s="159" t="s">
        <v>1211</v>
      </c>
    </row>
    <row r="900" spans="50:50" x14ac:dyDescent="0.25">
      <c r="AX900" s="159" t="s">
        <v>1212</v>
      </c>
    </row>
    <row r="901" spans="50:50" x14ac:dyDescent="0.25">
      <c r="AX901" s="159" t="s">
        <v>1213</v>
      </c>
    </row>
    <row r="902" spans="50:50" x14ac:dyDescent="0.25">
      <c r="AX902" s="159" t="s">
        <v>1214</v>
      </c>
    </row>
    <row r="903" spans="50:50" x14ac:dyDescent="0.25">
      <c r="AX903" s="159" t="s">
        <v>1215</v>
      </c>
    </row>
    <row r="904" spans="50:50" x14ac:dyDescent="0.25">
      <c r="AX904" s="159" t="s">
        <v>1216</v>
      </c>
    </row>
    <row r="905" spans="50:50" ht="25.5" x14ac:dyDescent="0.25">
      <c r="AX905" s="159" t="s">
        <v>1217</v>
      </c>
    </row>
    <row r="906" spans="50:50" x14ac:dyDescent="0.25">
      <c r="AX906" s="159" t="s">
        <v>1218</v>
      </c>
    </row>
    <row r="907" spans="50:50" x14ac:dyDescent="0.25">
      <c r="AX907" s="159" t="s">
        <v>1219</v>
      </c>
    </row>
    <row r="908" spans="50:50" x14ac:dyDescent="0.25">
      <c r="AX908" s="159" t="s">
        <v>1220</v>
      </c>
    </row>
    <row r="909" spans="50:50" ht="25.5" x14ac:dyDescent="0.25">
      <c r="AX909" s="159" t="s">
        <v>1221</v>
      </c>
    </row>
    <row r="910" spans="50:50" x14ac:dyDescent="0.25">
      <c r="AX910" s="159" t="s">
        <v>1222</v>
      </c>
    </row>
    <row r="911" spans="50:50" x14ac:dyDescent="0.25">
      <c r="AX911" s="159" t="s">
        <v>1223</v>
      </c>
    </row>
    <row r="912" spans="50:50" x14ac:dyDescent="0.25">
      <c r="AX912" s="159" t="s">
        <v>1224</v>
      </c>
    </row>
    <row r="913" spans="50:50" x14ac:dyDescent="0.25">
      <c r="AX913" s="159" t="s">
        <v>1225</v>
      </c>
    </row>
    <row r="914" spans="50:50" x14ac:dyDescent="0.25">
      <c r="AX914" s="159" t="s">
        <v>1226</v>
      </c>
    </row>
    <row r="915" spans="50:50" x14ac:dyDescent="0.25">
      <c r="AX915" s="159" t="s">
        <v>1227</v>
      </c>
    </row>
    <row r="916" spans="50:50" x14ac:dyDescent="0.25">
      <c r="AX916" s="159" t="s">
        <v>1228</v>
      </c>
    </row>
    <row r="917" spans="50:50" x14ac:dyDescent="0.25">
      <c r="AX917" s="159" t="s">
        <v>1229</v>
      </c>
    </row>
    <row r="918" spans="50:50" x14ac:dyDescent="0.25">
      <c r="AX918" s="159" t="s">
        <v>1230</v>
      </c>
    </row>
    <row r="919" spans="50:50" x14ac:dyDescent="0.25">
      <c r="AX919" s="159" t="s">
        <v>1231</v>
      </c>
    </row>
    <row r="920" spans="50:50" x14ac:dyDescent="0.25">
      <c r="AX920" s="159" t="s">
        <v>1232</v>
      </c>
    </row>
    <row r="921" spans="50:50" ht="25.5" x14ac:dyDescent="0.25">
      <c r="AX921" s="159" t="s">
        <v>1233</v>
      </c>
    </row>
    <row r="922" spans="50:50" x14ac:dyDescent="0.25">
      <c r="AX922" s="159" t="s">
        <v>1234</v>
      </c>
    </row>
    <row r="923" spans="50:50" x14ac:dyDescent="0.25">
      <c r="AX923" s="159" t="s">
        <v>1235</v>
      </c>
    </row>
    <row r="924" spans="50:50" ht="25.5" x14ac:dyDescent="0.25">
      <c r="AX924" s="159" t="s">
        <v>1236</v>
      </c>
    </row>
    <row r="925" spans="50:50" ht="25.5" x14ac:dyDescent="0.25">
      <c r="AX925" s="159" t="s">
        <v>1237</v>
      </c>
    </row>
    <row r="926" spans="50:50" x14ac:dyDescent="0.25">
      <c r="AX926" s="159" t="s">
        <v>1238</v>
      </c>
    </row>
    <row r="927" spans="50:50" ht="25.5" x14ac:dyDescent="0.25">
      <c r="AX927" s="159" t="s">
        <v>1239</v>
      </c>
    </row>
    <row r="928" spans="50:50" ht="25.5" x14ac:dyDescent="0.25">
      <c r="AX928" s="159" t="s">
        <v>1240</v>
      </c>
    </row>
    <row r="929" spans="50:50" x14ac:dyDescent="0.25">
      <c r="AX929" s="159" t="s">
        <v>1241</v>
      </c>
    </row>
    <row r="930" spans="50:50" x14ac:dyDescent="0.25">
      <c r="AX930" s="159" t="s">
        <v>1242</v>
      </c>
    </row>
    <row r="931" spans="50:50" x14ac:dyDescent="0.25">
      <c r="AX931" s="159" t="s">
        <v>1243</v>
      </c>
    </row>
    <row r="932" spans="50:50" x14ac:dyDescent="0.25">
      <c r="AX932" s="159" t="s">
        <v>1244</v>
      </c>
    </row>
    <row r="933" spans="50:50" x14ac:dyDescent="0.25">
      <c r="AX933" s="159" t="s">
        <v>1245</v>
      </c>
    </row>
    <row r="934" spans="50:50" ht="25.5" x14ac:dyDescent="0.25">
      <c r="AX934" s="159" t="s">
        <v>1246</v>
      </c>
    </row>
    <row r="935" spans="50:50" ht="25.5" x14ac:dyDescent="0.25">
      <c r="AX935" s="159" t="s">
        <v>1247</v>
      </c>
    </row>
    <row r="936" spans="50:50" ht="25.5" x14ac:dyDescent="0.25">
      <c r="AX936" s="159" t="s">
        <v>1248</v>
      </c>
    </row>
    <row r="937" spans="50:50" ht="25.5" x14ac:dyDescent="0.25">
      <c r="AX937" s="159" t="s">
        <v>1249</v>
      </c>
    </row>
    <row r="938" spans="50:50" ht="25.5" x14ac:dyDescent="0.25">
      <c r="AX938" s="159" t="s">
        <v>1250</v>
      </c>
    </row>
    <row r="939" spans="50:50" ht="25.5" x14ac:dyDescent="0.25">
      <c r="AX939" s="159" t="s">
        <v>1251</v>
      </c>
    </row>
    <row r="940" spans="50:50" ht="25.5" x14ac:dyDescent="0.25">
      <c r="AX940" s="159" t="s">
        <v>1252</v>
      </c>
    </row>
    <row r="941" spans="50:50" ht="25.5" x14ac:dyDescent="0.25">
      <c r="AX941" s="159" t="s">
        <v>1253</v>
      </c>
    </row>
    <row r="942" spans="50:50" ht="25.5" x14ac:dyDescent="0.25">
      <c r="AX942" s="159" t="s">
        <v>1254</v>
      </c>
    </row>
    <row r="943" spans="50:50" ht="38.25" x14ac:dyDescent="0.25">
      <c r="AX943" s="159" t="s">
        <v>1255</v>
      </c>
    </row>
    <row r="944" spans="50:50" ht="25.5" x14ac:dyDescent="0.25">
      <c r="AX944" s="159" t="s">
        <v>1256</v>
      </c>
    </row>
    <row r="945" spans="50:50" x14ac:dyDescent="0.25">
      <c r="AX945" s="159" t="s">
        <v>1257</v>
      </c>
    </row>
    <row r="946" spans="50:50" x14ac:dyDescent="0.25">
      <c r="AX946" s="159" t="s">
        <v>1258</v>
      </c>
    </row>
    <row r="947" spans="50:50" x14ac:dyDescent="0.25">
      <c r="AX947" s="159" t="s">
        <v>1259</v>
      </c>
    </row>
    <row r="948" spans="50:50" x14ac:dyDescent="0.25">
      <c r="AX948" s="159" t="s">
        <v>1260</v>
      </c>
    </row>
    <row r="949" spans="50:50" x14ac:dyDescent="0.25">
      <c r="AX949" s="159" t="s">
        <v>1261</v>
      </c>
    </row>
    <row r="950" spans="50:50" ht="25.5" x14ac:dyDescent="0.25">
      <c r="AX950" s="159" t="s">
        <v>1262</v>
      </c>
    </row>
    <row r="951" spans="50:50" ht="25.5" x14ac:dyDescent="0.25">
      <c r="AX951" s="159" t="s">
        <v>1263</v>
      </c>
    </row>
    <row r="952" spans="50:50" x14ac:dyDescent="0.25">
      <c r="AX952" s="159" t="s">
        <v>1264</v>
      </c>
    </row>
    <row r="953" spans="50:50" x14ac:dyDescent="0.25">
      <c r="AX953" s="159" t="s">
        <v>1265</v>
      </c>
    </row>
    <row r="954" spans="50:50" ht="25.5" x14ac:dyDescent="0.25">
      <c r="AX954" s="159" t="s">
        <v>1266</v>
      </c>
    </row>
    <row r="955" spans="50:50" ht="25.5" x14ac:dyDescent="0.25">
      <c r="AX955" s="159" t="s">
        <v>1267</v>
      </c>
    </row>
    <row r="956" spans="50:50" ht="25.5" x14ac:dyDescent="0.25">
      <c r="AX956" s="159" t="s">
        <v>1268</v>
      </c>
    </row>
    <row r="957" spans="50:50" ht="25.5" x14ac:dyDescent="0.25">
      <c r="AX957" s="159" t="s">
        <v>1269</v>
      </c>
    </row>
    <row r="958" spans="50:50" x14ac:dyDescent="0.25">
      <c r="AX958" s="159" t="s">
        <v>1270</v>
      </c>
    </row>
    <row r="959" spans="50:50" x14ac:dyDescent="0.25">
      <c r="AX959" s="159" t="s">
        <v>1271</v>
      </c>
    </row>
    <row r="960" spans="50:50" ht="25.5" x14ac:dyDescent="0.25">
      <c r="AX960" s="159" t="s">
        <v>1272</v>
      </c>
    </row>
    <row r="961" spans="50:50" x14ac:dyDescent="0.25">
      <c r="AX961" s="159" t="s">
        <v>1273</v>
      </c>
    </row>
    <row r="962" spans="50:50" x14ac:dyDescent="0.25">
      <c r="AX962" s="159" t="s">
        <v>1274</v>
      </c>
    </row>
    <row r="963" spans="50:50" ht="25.5" x14ac:dyDescent="0.25">
      <c r="AX963" s="159" t="s">
        <v>1275</v>
      </c>
    </row>
    <row r="964" spans="50:50" ht="25.5" x14ac:dyDescent="0.25">
      <c r="AX964" s="159" t="s">
        <v>1276</v>
      </c>
    </row>
    <row r="965" spans="50:50" x14ac:dyDescent="0.25">
      <c r="AX965" s="159" t="s">
        <v>1277</v>
      </c>
    </row>
  </sheetData>
  <sheetProtection sheet="1" objects="1" scenarios="1" formatCells="0" formatColumns="0" formatRows="0"/>
  <mergeCells count="15">
    <mergeCell ref="AH9:AH10"/>
    <mergeCell ref="G7:AH7"/>
    <mergeCell ref="U9:U10"/>
    <mergeCell ref="D3:U3"/>
    <mergeCell ref="O5:S5"/>
    <mergeCell ref="E9:E10"/>
    <mergeCell ref="F9:F10"/>
    <mergeCell ref="G9:G10"/>
    <mergeCell ref="H9:H10"/>
    <mergeCell ref="I9:I10"/>
    <mergeCell ref="L9:L10"/>
    <mergeCell ref="O9:O10"/>
    <mergeCell ref="P9:R9"/>
    <mergeCell ref="S9:S10"/>
    <mergeCell ref="T9:T10"/>
  </mergeCells>
  <dataValidations count="10">
    <dataValidation type="list" allowBlank="1" showInputMessage="1" showErrorMessage="1" sqref="F11:F30 H11:H30">
      <formula1>$AS$8:$AS$14</formula1>
    </dataValidation>
    <dataValidation type="list" allowBlank="1" showInputMessage="1" showErrorMessage="1" sqref="S11:S30">
      <formula1>$AV$8:$AV$12</formula1>
    </dataValidation>
    <dataValidation type="list" allowBlank="1" showInputMessage="1" showErrorMessage="1" sqref="AH11:AH30">
      <formula1>$AS$18:$AS$20</formula1>
    </dataValidation>
    <dataValidation type="list" allowBlank="1" showInputMessage="1" showErrorMessage="1" sqref="AJ5:AK5">
      <formula1>$AX$8:$AX$965</formula1>
    </dataValidation>
    <dataValidation type="list" allowBlank="1" showInputMessage="1" showErrorMessage="1" sqref="L11:L30">
      <formula1>$AS$35:$AS$36</formula1>
    </dataValidation>
    <dataValidation type="list" allowBlank="1" showInputMessage="1" showErrorMessage="1" sqref="O11:O30">
      <formula1>$AT$35:$AT$289</formula1>
    </dataValidation>
    <dataValidation type="list" allowBlank="1" showInputMessage="1" showErrorMessage="1" sqref="P11:R30">
      <formula1>$AV$35:$AV$347</formula1>
    </dataValidation>
    <dataValidation type="list" allowBlank="1" showInputMessage="1" showErrorMessage="1" sqref="I11:I30">
      <formula1>$AV$15:$AV$18</formula1>
    </dataValidation>
    <dataValidation type="decimal" allowBlank="1" showInputMessage="1" showErrorMessage="1" errorTitle="Indicar un Número" error="Indicar un Número" promptTitle="Indicar un Número" prompt="Indicar un Número" sqref="T11:U30">
      <formula1>0</formula1>
      <formula2>10000</formula2>
    </dataValidation>
    <dataValidation type="list" allowBlank="1" showInputMessage="1" showErrorMessage="1" sqref="O5 AI5">
      <formula1>$AQ$8:$AQ$117</formula1>
    </dataValidation>
  </dataValidations>
  <hyperlinks>
    <hyperlink ref="U36" location="Complet!A1" display="Menú"/>
  </hyperlinks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C1:T1030"/>
  <sheetViews>
    <sheetView showGridLines="0" workbookViewId="0">
      <selection activeCell="E73" sqref="E73"/>
    </sheetView>
  </sheetViews>
  <sheetFormatPr defaultRowHeight="15" x14ac:dyDescent="0.25"/>
  <cols>
    <col min="1" max="1" width="9.140625" style="101"/>
    <col min="2" max="2" width="15.5703125" style="101" customWidth="1"/>
    <col min="3" max="3" width="25.85546875" style="101" customWidth="1"/>
    <col min="4" max="4" width="10.5703125" style="101" customWidth="1"/>
    <col min="5" max="5" width="33.42578125" style="101" customWidth="1"/>
    <col min="6" max="6" width="40.42578125" style="101" customWidth="1"/>
    <col min="7" max="7" width="28.28515625" style="101" customWidth="1"/>
    <col min="8" max="8" width="26" style="101" customWidth="1"/>
    <col min="9" max="9" width="29.28515625" style="101" customWidth="1"/>
    <col min="10" max="10" width="7.85546875" style="101" customWidth="1"/>
    <col min="11" max="14" width="9.140625" style="101"/>
    <col min="15" max="15" width="12.42578125" style="101" hidden="1" customWidth="1"/>
    <col min="16" max="16" width="12.28515625" style="101" customWidth="1"/>
    <col min="17" max="17" width="9.140625" style="101" customWidth="1"/>
    <col min="18" max="18" width="12.5703125" style="101" customWidth="1"/>
    <col min="19" max="19" width="9.140625" style="101" customWidth="1"/>
    <col min="20" max="16384" width="9.140625" style="101"/>
  </cols>
  <sheetData>
    <row r="1" spans="3:20" ht="15.75" thickBot="1" x14ac:dyDescent="0.3"/>
    <row r="2" spans="3:20" ht="30" customHeight="1" x14ac:dyDescent="0.25">
      <c r="C2" s="212" t="s">
        <v>1753</v>
      </c>
      <c r="D2" s="213"/>
      <c r="E2" s="213"/>
      <c r="F2" s="213"/>
      <c r="G2" s="213"/>
      <c r="H2" s="213"/>
      <c r="I2" s="103" t="s">
        <v>327</v>
      </c>
      <c r="J2" s="104"/>
    </row>
    <row r="3" spans="3:20" x14ac:dyDescent="0.25">
      <c r="C3" s="105"/>
      <c r="D3" s="106"/>
      <c r="E3" s="106"/>
      <c r="F3" s="106"/>
      <c r="G3" s="107"/>
      <c r="H3" s="107"/>
      <c r="I3" s="107"/>
      <c r="J3" s="150"/>
    </row>
    <row r="4" spans="3:20" ht="2.25" customHeight="1" x14ac:dyDescent="0.25">
      <c r="C4" s="105"/>
      <c r="D4" s="109"/>
      <c r="J4" s="150"/>
    </row>
    <row r="5" spans="3:20" x14ac:dyDescent="0.25">
      <c r="C5" s="112"/>
      <c r="D5" s="113"/>
      <c r="E5" s="113"/>
      <c r="F5" s="113"/>
      <c r="G5" s="114"/>
      <c r="H5" s="114"/>
      <c r="I5" s="39"/>
      <c r="J5" s="154"/>
    </row>
    <row r="6" spans="3:20" x14ac:dyDescent="0.25">
      <c r="C6" s="112"/>
      <c r="D6" s="115"/>
      <c r="E6" s="111"/>
      <c r="F6" s="111"/>
      <c r="G6" s="111"/>
      <c r="H6" s="111"/>
      <c r="I6" s="39"/>
      <c r="J6" s="154"/>
    </row>
    <row r="7" spans="3:20" ht="18" x14ac:dyDescent="0.25">
      <c r="C7" s="112"/>
      <c r="D7" s="210" t="s">
        <v>330</v>
      </c>
      <c r="E7" s="210"/>
      <c r="F7" s="210"/>
      <c r="G7" s="210"/>
      <c r="H7" s="211"/>
      <c r="I7" s="39"/>
      <c r="J7" s="154"/>
      <c r="O7" s="101" t="s">
        <v>1641</v>
      </c>
    </row>
    <row r="8" spans="3:20" x14ac:dyDescent="0.25">
      <c r="C8" s="112"/>
      <c r="D8" s="117"/>
      <c r="E8" s="117"/>
      <c r="F8" s="117"/>
      <c r="G8" s="118"/>
      <c r="H8" s="118"/>
      <c r="I8" s="39"/>
      <c r="J8" s="154"/>
      <c r="O8" s="101" t="s">
        <v>1639</v>
      </c>
      <c r="P8" s="149"/>
      <c r="Q8" s="149"/>
      <c r="S8" s="149"/>
      <c r="T8" s="149"/>
    </row>
    <row r="9" spans="3:20" ht="30" x14ac:dyDescent="0.25">
      <c r="C9" s="119"/>
      <c r="D9" s="123" t="s">
        <v>329</v>
      </c>
      <c r="E9" s="124" t="s">
        <v>316</v>
      </c>
      <c r="F9" s="124" t="s">
        <v>4</v>
      </c>
      <c r="G9" s="124" t="s">
        <v>5</v>
      </c>
      <c r="H9" s="124" t="s">
        <v>6</v>
      </c>
      <c r="I9" s="39"/>
      <c r="J9" s="108"/>
      <c r="O9" s="101" t="s">
        <v>1640</v>
      </c>
    </row>
    <row r="10" spans="3:20" ht="42.75" customHeight="1" x14ac:dyDescent="0.35">
      <c r="C10" s="121"/>
      <c r="D10" s="125">
        <v>1</v>
      </c>
      <c r="E10" s="185" t="s">
        <v>314</v>
      </c>
      <c r="F10" s="28"/>
      <c r="G10" s="53"/>
      <c r="H10" s="53"/>
      <c r="I10" s="39"/>
      <c r="J10" s="122"/>
    </row>
    <row r="11" spans="3:20" ht="23.25" x14ac:dyDescent="0.35">
      <c r="C11" s="121"/>
      <c r="D11" s="125">
        <v>2</v>
      </c>
      <c r="E11" s="185" t="s">
        <v>7</v>
      </c>
      <c r="F11" s="28"/>
      <c r="G11" s="53"/>
      <c r="H11" s="53"/>
      <c r="I11" s="39"/>
      <c r="J11" s="122"/>
    </row>
    <row r="12" spans="3:20" ht="23.25" x14ac:dyDescent="0.35">
      <c r="C12" s="121"/>
      <c r="D12" s="125">
        <v>3</v>
      </c>
      <c r="E12" s="185" t="s">
        <v>8</v>
      </c>
      <c r="F12" s="28"/>
      <c r="G12" s="53"/>
      <c r="H12" s="53"/>
      <c r="I12" s="39"/>
      <c r="J12" s="122"/>
    </row>
    <row r="13" spans="3:20" ht="45" customHeight="1" x14ac:dyDescent="0.35">
      <c r="C13" s="121"/>
      <c r="D13" s="125">
        <v>4</v>
      </c>
      <c r="E13" s="185" t="s">
        <v>9</v>
      </c>
      <c r="F13" s="28"/>
      <c r="G13" s="53"/>
      <c r="H13" s="53"/>
      <c r="I13" s="39"/>
      <c r="J13" s="122"/>
      <c r="O13" s="126" t="s">
        <v>314</v>
      </c>
    </row>
    <row r="14" spans="3:20" ht="23.25" x14ac:dyDescent="0.35">
      <c r="C14" s="121"/>
      <c r="D14" s="125">
        <v>5</v>
      </c>
      <c r="E14" s="185" t="s">
        <v>315</v>
      </c>
      <c r="F14" s="28"/>
      <c r="G14" s="53"/>
      <c r="H14" s="53"/>
      <c r="I14" s="39"/>
      <c r="J14" s="122"/>
      <c r="O14" s="126" t="s">
        <v>7</v>
      </c>
    </row>
    <row r="15" spans="3:20" ht="23.25" x14ac:dyDescent="0.35">
      <c r="C15" s="121"/>
      <c r="D15" s="120"/>
      <c r="E15" s="129"/>
      <c r="F15" s="130"/>
      <c r="G15" s="54"/>
      <c r="H15" s="55"/>
      <c r="I15" s="39"/>
      <c r="J15" s="122"/>
      <c r="O15" s="126" t="s">
        <v>8</v>
      </c>
    </row>
    <row r="16" spans="3:20" ht="20.25" customHeight="1" x14ac:dyDescent="0.35">
      <c r="C16" s="121"/>
      <c r="D16" s="120"/>
      <c r="E16" s="129"/>
      <c r="F16" s="130"/>
      <c r="G16" s="38"/>
      <c r="H16" s="39"/>
      <c r="I16" s="39"/>
      <c r="J16" s="122"/>
      <c r="O16" s="126" t="s">
        <v>9</v>
      </c>
    </row>
    <row r="17" spans="3:15" ht="28.5" x14ac:dyDescent="0.35">
      <c r="C17" s="121"/>
      <c r="D17" s="116" t="s">
        <v>1279</v>
      </c>
      <c r="E17" s="129"/>
      <c r="F17" s="130"/>
      <c r="G17" s="38"/>
      <c r="H17" s="39"/>
      <c r="I17" s="39"/>
      <c r="J17" s="122"/>
      <c r="O17" s="126" t="s">
        <v>315</v>
      </c>
    </row>
    <row r="18" spans="3:15" ht="30" x14ac:dyDescent="0.35">
      <c r="C18" s="121"/>
      <c r="D18" s="123" t="s">
        <v>329</v>
      </c>
      <c r="E18" s="124" t="s">
        <v>1869</v>
      </c>
      <c r="F18" s="124" t="s">
        <v>1637</v>
      </c>
      <c r="G18" s="38"/>
      <c r="H18" s="38"/>
      <c r="I18" s="130"/>
      <c r="J18" s="122"/>
    </row>
    <row r="19" spans="3:15" ht="23.25" x14ac:dyDescent="0.35">
      <c r="C19" s="121"/>
      <c r="D19" s="125">
        <v>1</v>
      </c>
      <c r="E19" s="126"/>
      <c r="F19" s="70"/>
      <c r="G19" s="38"/>
      <c r="H19" s="38"/>
      <c r="I19" s="130"/>
      <c r="J19" s="122"/>
    </row>
    <row r="20" spans="3:15" ht="23.25" x14ac:dyDescent="0.35">
      <c r="C20" s="121"/>
      <c r="D20" s="125">
        <v>2</v>
      </c>
      <c r="E20" s="126"/>
      <c r="F20" s="70"/>
      <c r="G20" s="39"/>
      <c r="H20" s="130"/>
      <c r="I20" s="130"/>
      <c r="J20" s="122"/>
    </row>
    <row r="21" spans="3:15" ht="28.5" customHeight="1" x14ac:dyDescent="0.35">
      <c r="C21" s="121"/>
      <c r="D21" s="125">
        <v>3</v>
      </c>
      <c r="E21" s="126"/>
      <c r="F21" s="70"/>
      <c r="G21" s="39"/>
      <c r="H21" s="130"/>
      <c r="I21" s="130"/>
      <c r="J21" s="122"/>
    </row>
    <row r="22" spans="3:15" ht="23.25" x14ac:dyDescent="0.35">
      <c r="C22" s="121"/>
      <c r="D22" s="125">
        <v>4</v>
      </c>
      <c r="E22" s="126"/>
      <c r="F22" s="70"/>
      <c r="G22" s="39"/>
      <c r="H22" s="130"/>
      <c r="I22" s="130"/>
      <c r="J22" s="122"/>
    </row>
    <row r="23" spans="3:15" ht="23.25" x14ac:dyDescent="0.35">
      <c r="C23" s="121"/>
      <c r="D23" s="125">
        <v>5</v>
      </c>
      <c r="E23" s="126"/>
      <c r="F23" s="70"/>
      <c r="G23" s="39"/>
      <c r="H23" s="130"/>
      <c r="I23" s="130"/>
      <c r="J23" s="122"/>
    </row>
    <row r="24" spans="3:15" ht="23.25" x14ac:dyDescent="0.35">
      <c r="C24" s="121"/>
      <c r="D24" s="125">
        <v>6</v>
      </c>
      <c r="E24" s="126"/>
      <c r="F24" s="70"/>
      <c r="G24" s="149"/>
      <c r="H24" s="130"/>
      <c r="I24" s="130"/>
      <c r="J24" s="122"/>
    </row>
    <row r="25" spans="3:15" ht="23.25" x14ac:dyDescent="0.35">
      <c r="C25" s="121"/>
      <c r="D25" s="125">
        <v>7</v>
      </c>
      <c r="E25" s="126"/>
      <c r="F25" s="70"/>
      <c r="G25" s="149"/>
      <c r="H25" s="130"/>
      <c r="I25" s="130"/>
      <c r="J25" s="122"/>
    </row>
    <row r="26" spans="3:15" ht="23.25" x14ac:dyDescent="0.35">
      <c r="C26" s="121"/>
      <c r="D26" s="125">
        <v>8</v>
      </c>
      <c r="E26" s="126"/>
      <c r="F26" s="70"/>
      <c r="G26" s="149"/>
      <c r="H26" s="130"/>
      <c r="I26" s="130"/>
      <c r="J26" s="122"/>
    </row>
    <row r="27" spans="3:15" ht="23.25" x14ac:dyDescent="0.35">
      <c r="C27" s="121"/>
      <c r="D27" s="125">
        <v>9</v>
      </c>
      <c r="E27" s="126"/>
      <c r="F27" s="70"/>
      <c r="G27" s="149"/>
      <c r="H27" s="130"/>
      <c r="I27" s="130"/>
      <c r="J27" s="122"/>
    </row>
    <row r="28" spans="3:15" ht="23.25" x14ac:dyDescent="0.35">
      <c r="C28" s="121"/>
      <c r="D28" s="125">
        <v>10</v>
      </c>
      <c r="E28" s="126"/>
      <c r="F28" s="70"/>
      <c r="G28" s="149"/>
      <c r="H28" s="130"/>
      <c r="I28" s="130"/>
      <c r="J28" s="122"/>
    </row>
    <row r="29" spans="3:15" ht="23.25" hidden="1" x14ac:dyDescent="0.35">
      <c r="C29" s="121"/>
      <c r="D29" s="187" t="s">
        <v>1774</v>
      </c>
      <c r="E29" s="100">
        <f>COUNTA(E19:E28)</f>
        <v>0</v>
      </c>
      <c r="F29" s="73"/>
      <c r="G29" s="149"/>
      <c r="H29" s="130"/>
      <c r="I29" s="130"/>
      <c r="J29" s="122"/>
    </row>
    <row r="30" spans="3:15" ht="23.25" x14ac:dyDescent="0.35">
      <c r="C30" s="121"/>
      <c r="D30" s="130"/>
      <c r="E30" s="130"/>
      <c r="F30" s="38"/>
      <c r="G30" s="149"/>
      <c r="H30" s="130"/>
      <c r="I30" s="130"/>
      <c r="J30" s="122"/>
    </row>
    <row r="31" spans="3:15" ht="23.25" x14ac:dyDescent="0.35">
      <c r="C31" s="121"/>
      <c r="D31" s="130"/>
      <c r="E31" s="130"/>
      <c r="F31" s="38"/>
      <c r="G31" s="39"/>
      <c r="H31" s="130"/>
      <c r="I31" s="130"/>
      <c r="J31" s="122"/>
    </row>
    <row r="32" spans="3:15" ht="23.25" x14ac:dyDescent="0.35">
      <c r="C32" s="121"/>
      <c r="D32" s="116" t="s">
        <v>10</v>
      </c>
      <c r="E32" s="130"/>
      <c r="F32" s="38"/>
      <c r="G32" s="39"/>
      <c r="H32" s="130"/>
      <c r="I32" s="130"/>
      <c r="J32" s="122"/>
    </row>
    <row r="33" spans="3:10" ht="45" x14ac:dyDescent="0.35">
      <c r="C33" s="121"/>
      <c r="D33" s="123"/>
      <c r="E33" s="124" t="s">
        <v>1638</v>
      </c>
      <c r="F33" s="124" t="s">
        <v>11</v>
      </c>
      <c r="G33" s="124" t="s">
        <v>12</v>
      </c>
      <c r="H33" s="124" t="s">
        <v>1870</v>
      </c>
      <c r="I33" s="39"/>
      <c r="J33" s="122"/>
    </row>
    <row r="34" spans="3:10" ht="23.25" x14ac:dyDescent="0.35">
      <c r="C34" s="121"/>
      <c r="D34" s="125"/>
      <c r="E34" s="126"/>
      <c r="F34" s="53"/>
      <c r="G34" s="53"/>
      <c r="H34" s="70"/>
      <c r="I34" s="39"/>
      <c r="J34" s="122"/>
    </row>
    <row r="35" spans="3:10" ht="23.25" x14ac:dyDescent="0.35">
      <c r="C35" s="121"/>
      <c r="D35" s="166"/>
      <c r="E35" s="130"/>
      <c r="F35" s="130"/>
      <c r="G35" s="39"/>
      <c r="H35" s="39"/>
      <c r="I35" s="39"/>
      <c r="J35" s="122"/>
    </row>
    <row r="36" spans="3:10" ht="23.25" x14ac:dyDescent="0.35">
      <c r="C36" s="121"/>
      <c r="D36" s="166"/>
      <c r="E36" s="130"/>
      <c r="F36" s="130"/>
      <c r="G36" s="39"/>
      <c r="H36" s="39"/>
      <c r="I36" s="39"/>
      <c r="J36" s="122"/>
    </row>
    <row r="37" spans="3:10" ht="23.25" x14ac:dyDescent="0.35">
      <c r="C37" s="121"/>
      <c r="D37" s="116" t="s">
        <v>14</v>
      </c>
      <c r="E37" s="166"/>
      <c r="F37" s="55"/>
      <c r="G37" s="39"/>
      <c r="H37" s="39"/>
      <c r="I37" s="39"/>
      <c r="J37" s="122"/>
    </row>
    <row r="38" spans="3:10" ht="95.25" customHeight="1" x14ac:dyDescent="0.35">
      <c r="C38" s="121"/>
      <c r="D38" s="123"/>
      <c r="E38" s="124" t="s">
        <v>1642</v>
      </c>
      <c r="F38" s="124" t="s">
        <v>11</v>
      </c>
      <c r="G38" s="124" t="s">
        <v>15</v>
      </c>
      <c r="H38" s="124" t="s">
        <v>16</v>
      </c>
      <c r="I38" s="124" t="s">
        <v>23</v>
      </c>
      <c r="J38" s="122"/>
    </row>
    <row r="39" spans="3:10" ht="23.25" x14ac:dyDescent="0.35">
      <c r="C39" s="121"/>
      <c r="D39" s="125"/>
      <c r="E39" s="126"/>
      <c r="F39" s="53"/>
      <c r="G39" s="53"/>
      <c r="H39" s="53"/>
      <c r="I39" s="67"/>
      <c r="J39" s="122"/>
    </row>
    <row r="40" spans="3:10" ht="23.25" x14ac:dyDescent="0.35">
      <c r="C40" s="121"/>
      <c r="D40" s="166"/>
      <c r="E40" s="130"/>
      <c r="F40" s="130"/>
      <c r="G40" s="39"/>
      <c r="H40" s="39"/>
      <c r="I40" s="39"/>
      <c r="J40" s="122"/>
    </row>
    <row r="41" spans="3:10" ht="23.25" x14ac:dyDescent="0.35">
      <c r="C41" s="121"/>
      <c r="D41" s="166"/>
      <c r="E41" s="130"/>
      <c r="F41" s="130"/>
      <c r="G41" s="39"/>
      <c r="H41" s="39"/>
      <c r="I41" s="39"/>
      <c r="J41" s="122"/>
    </row>
    <row r="42" spans="3:10" ht="23.25" x14ac:dyDescent="0.35">
      <c r="C42" s="121"/>
      <c r="D42" s="116" t="s">
        <v>17</v>
      </c>
      <c r="E42" s="166"/>
      <c r="F42" s="55"/>
      <c r="G42" s="39"/>
      <c r="H42" s="39"/>
      <c r="I42" s="39"/>
      <c r="J42" s="122"/>
    </row>
    <row r="43" spans="3:10" ht="23.25" x14ac:dyDescent="0.35">
      <c r="C43" s="121"/>
      <c r="D43" s="123"/>
      <c r="E43" s="124" t="s">
        <v>11</v>
      </c>
      <c r="F43" s="124" t="s">
        <v>18</v>
      </c>
      <c r="G43" s="39"/>
      <c r="H43" s="39"/>
      <c r="I43" s="39"/>
      <c r="J43" s="122"/>
    </row>
    <row r="44" spans="3:10" ht="23.25" x14ac:dyDescent="0.35">
      <c r="C44" s="121"/>
      <c r="D44" s="125"/>
      <c r="E44" s="99"/>
      <c r="F44" s="99"/>
      <c r="G44" s="39"/>
      <c r="H44" s="39"/>
      <c r="I44" s="39"/>
      <c r="J44" s="122"/>
    </row>
    <row r="45" spans="3:10" ht="23.25" x14ac:dyDescent="0.35">
      <c r="C45" s="121"/>
      <c r="D45" s="166"/>
      <c r="E45" s="166"/>
      <c r="F45" s="39"/>
      <c r="G45" s="39"/>
      <c r="H45" s="39"/>
      <c r="I45" s="39"/>
      <c r="J45" s="122"/>
    </row>
    <row r="46" spans="3:10" ht="23.25" x14ac:dyDescent="0.35">
      <c r="C46" s="121"/>
      <c r="D46" s="166"/>
      <c r="E46" s="166"/>
      <c r="F46" s="39"/>
      <c r="G46" s="39"/>
      <c r="H46" s="39"/>
      <c r="I46" s="39"/>
      <c r="J46" s="122"/>
    </row>
    <row r="47" spans="3:10" ht="23.25" x14ac:dyDescent="0.35">
      <c r="C47" s="121"/>
      <c r="D47" s="123"/>
      <c r="E47" s="124" t="s">
        <v>1754</v>
      </c>
      <c r="F47" s="124" t="s">
        <v>1755</v>
      </c>
      <c r="G47" s="39"/>
      <c r="H47" s="39"/>
      <c r="I47" s="39"/>
      <c r="J47" s="122"/>
    </row>
    <row r="48" spans="3:10" ht="30" x14ac:dyDescent="0.35">
      <c r="C48" s="121"/>
      <c r="D48" s="125"/>
      <c r="E48" s="71" t="s">
        <v>19</v>
      </c>
      <c r="F48" s="53"/>
      <c r="G48" s="39"/>
      <c r="H48" s="39"/>
      <c r="I48" s="39"/>
      <c r="J48" s="122"/>
    </row>
    <row r="49" spans="3:10" ht="30" x14ac:dyDescent="0.35">
      <c r="C49" s="121"/>
      <c r="D49" s="125"/>
      <c r="E49" s="71" t="s">
        <v>20</v>
      </c>
      <c r="F49" s="53"/>
      <c r="G49" s="39"/>
      <c r="H49" s="39"/>
      <c r="I49" s="39"/>
      <c r="J49" s="122"/>
    </row>
    <row r="50" spans="3:10" ht="30" x14ac:dyDescent="0.35">
      <c r="C50" s="121"/>
      <c r="D50" s="125"/>
      <c r="E50" s="71" t="s">
        <v>42</v>
      </c>
      <c r="F50" s="53"/>
      <c r="G50" s="39"/>
      <c r="H50" s="39"/>
      <c r="I50" s="39"/>
      <c r="J50" s="122"/>
    </row>
    <row r="51" spans="3:10" ht="30" x14ac:dyDescent="0.35">
      <c r="C51" s="121"/>
      <c r="D51" s="125"/>
      <c r="E51" s="71" t="s">
        <v>43</v>
      </c>
      <c r="F51" s="53"/>
      <c r="G51" s="39"/>
      <c r="H51" s="39"/>
      <c r="I51" s="39"/>
      <c r="J51" s="122"/>
    </row>
    <row r="52" spans="3:10" ht="30" x14ac:dyDescent="0.35">
      <c r="C52" s="121"/>
      <c r="D52" s="125"/>
      <c r="E52" s="71" t="s">
        <v>21</v>
      </c>
      <c r="F52" s="53"/>
      <c r="G52" s="39"/>
      <c r="H52" s="39"/>
      <c r="I52" s="39"/>
      <c r="J52" s="122"/>
    </row>
    <row r="53" spans="3:10" ht="30" x14ac:dyDescent="0.35">
      <c r="C53" s="121"/>
      <c r="D53" s="125"/>
      <c r="E53" s="71" t="s">
        <v>22</v>
      </c>
      <c r="F53" s="53"/>
      <c r="G53" s="39"/>
      <c r="H53" s="39"/>
      <c r="I53" s="39"/>
      <c r="J53" s="122"/>
    </row>
    <row r="54" spans="3:10" ht="23.25" x14ac:dyDescent="0.35">
      <c r="C54" s="121"/>
      <c r="D54" s="125"/>
      <c r="E54" s="71" t="s">
        <v>1843</v>
      </c>
      <c r="F54" s="67"/>
      <c r="G54" s="39"/>
      <c r="H54" s="39"/>
      <c r="I54" s="39"/>
      <c r="J54" s="122"/>
    </row>
    <row r="55" spans="3:10" ht="23.25" hidden="1" x14ac:dyDescent="0.35">
      <c r="C55" s="121"/>
      <c r="D55" s="166"/>
      <c r="E55" s="188" t="s">
        <v>1778</v>
      </c>
      <c r="F55" s="189">
        <f>COUNTA(F54)</f>
        <v>0</v>
      </c>
      <c r="G55" s="39"/>
      <c r="H55" s="39"/>
      <c r="I55" s="39"/>
      <c r="J55" s="122"/>
    </row>
    <row r="56" spans="3:10" ht="23.25" x14ac:dyDescent="0.35">
      <c r="C56" s="121"/>
      <c r="D56" s="166"/>
      <c r="E56" s="166"/>
      <c r="F56" s="39"/>
      <c r="G56" s="39"/>
      <c r="H56" s="39"/>
      <c r="I56" s="39"/>
      <c r="J56" s="122"/>
    </row>
    <row r="57" spans="3:10" ht="23.25" x14ac:dyDescent="0.35">
      <c r="C57" s="121"/>
      <c r="D57" s="166"/>
      <c r="E57" s="166"/>
      <c r="F57" s="39"/>
      <c r="G57" s="39"/>
      <c r="H57" s="39"/>
      <c r="I57" s="39"/>
      <c r="J57" s="122"/>
    </row>
    <row r="58" spans="3:10" ht="23.25" x14ac:dyDescent="0.35">
      <c r="C58" s="121"/>
      <c r="D58" s="116" t="s">
        <v>1850</v>
      </c>
      <c r="E58" s="166"/>
      <c r="F58" s="39"/>
      <c r="G58" s="39"/>
      <c r="H58" s="39"/>
      <c r="I58" s="39"/>
      <c r="J58" s="122"/>
    </row>
    <row r="59" spans="3:10" ht="30" x14ac:dyDescent="0.35">
      <c r="C59" s="121"/>
      <c r="D59" s="123"/>
      <c r="E59" s="124" t="s">
        <v>1851</v>
      </c>
      <c r="F59" s="124" t="s">
        <v>1852</v>
      </c>
      <c r="G59" s="39"/>
      <c r="H59" s="39"/>
      <c r="I59" s="39"/>
      <c r="J59" s="122"/>
    </row>
    <row r="60" spans="3:10" ht="23.25" x14ac:dyDescent="0.35">
      <c r="C60" s="121"/>
      <c r="D60" s="125">
        <v>1</v>
      </c>
      <c r="E60" s="186"/>
      <c r="F60" s="96"/>
      <c r="G60" s="39"/>
      <c r="H60" s="39"/>
      <c r="I60" s="39"/>
      <c r="J60" s="122"/>
    </row>
    <row r="61" spans="3:10" ht="23.25" x14ac:dyDescent="0.35">
      <c r="C61" s="121"/>
      <c r="D61" s="125">
        <v>2</v>
      </c>
      <c r="E61" s="186"/>
      <c r="F61" s="96"/>
      <c r="G61" s="39"/>
      <c r="H61" s="39"/>
      <c r="I61" s="39"/>
      <c r="J61" s="122"/>
    </row>
    <row r="62" spans="3:10" ht="23.25" x14ac:dyDescent="0.35">
      <c r="C62" s="121"/>
      <c r="D62" s="125">
        <v>3</v>
      </c>
      <c r="E62" s="186"/>
      <c r="F62" s="96"/>
      <c r="G62" s="39"/>
      <c r="H62" s="39"/>
      <c r="I62" s="39"/>
      <c r="J62" s="122"/>
    </row>
    <row r="63" spans="3:10" ht="23.25" x14ac:dyDescent="0.35">
      <c r="C63" s="121"/>
      <c r="D63" s="125">
        <v>4</v>
      </c>
      <c r="E63" s="186"/>
      <c r="F63" s="96"/>
      <c r="G63" s="39"/>
      <c r="H63" s="39"/>
      <c r="I63" s="39"/>
      <c r="J63" s="122"/>
    </row>
    <row r="64" spans="3:10" ht="23.25" x14ac:dyDescent="0.35">
      <c r="C64" s="121"/>
      <c r="D64" s="125">
        <v>5</v>
      </c>
      <c r="E64" s="186"/>
      <c r="F64" s="96"/>
      <c r="G64" s="39"/>
      <c r="H64" s="39"/>
      <c r="I64" s="39"/>
      <c r="J64" s="122"/>
    </row>
    <row r="65" spans="3:10" ht="23.25" x14ac:dyDescent="0.35">
      <c r="C65" s="121"/>
      <c r="D65" s="125">
        <v>6</v>
      </c>
      <c r="E65" s="186"/>
      <c r="F65" s="96"/>
      <c r="G65" s="39"/>
      <c r="H65" s="39"/>
      <c r="I65" s="39"/>
      <c r="J65" s="122"/>
    </row>
    <row r="66" spans="3:10" ht="23.25" x14ac:dyDescent="0.35">
      <c r="C66" s="121"/>
      <c r="D66" s="125">
        <v>7</v>
      </c>
      <c r="E66" s="186"/>
      <c r="F66" s="96"/>
      <c r="G66" s="39"/>
      <c r="H66" s="39"/>
      <c r="I66" s="39"/>
      <c r="J66" s="122"/>
    </row>
    <row r="67" spans="3:10" ht="21.75" customHeight="1" x14ac:dyDescent="0.35">
      <c r="C67" s="121"/>
      <c r="D67" s="125">
        <v>8</v>
      </c>
      <c r="E67" s="186"/>
      <c r="F67" s="96"/>
      <c r="G67" s="39"/>
      <c r="H67" s="39"/>
      <c r="I67" s="39"/>
      <c r="J67" s="122"/>
    </row>
    <row r="68" spans="3:10" ht="21.75" customHeight="1" x14ac:dyDescent="0.35">
      <c r="C68" s="121"/>
      <c r="D68" s="125">
        <v>9</v>
      </c>
      <c r="E68" s="186"/>
      <c r="F68" s="96"/>
      <c r="G68" s="39"/>
      <c r="H68" s="39"/>
      <c r="I68" s="39"/>
      <c r="J68" s="122"/>
    </row>
    <row r="69" spans="3:10" ht="21.75" customHeight="1" x14ac:dyDescent="0.35">
      <c r="C69" s="121"/>
      <c r="D69" s="125">
        <v>10</v>
      </c>
      <c r="E69" s="186"/>
      <c r="F69" s="96"/>
      <c r="G69" s="39"/>
      <c r="H69" s="39"/>
      <c r="I69" s="39"/>
      <c r="J69" s="122"/>
    </row>
    <row r="70" spans="3:10" ht="21.75" customHeight="1" x14ac:dyDescent="0.35">
      <c r="C70" s="121"/>
      <c r="D70" s="125">
        <v>11</v>
      </c>
      <c r="E70" s="186"/>
      <c r="F70" s="96"/>
      <c r="G70" s="39"/>
      <c r="H70" s="39"/>
      <c r="I70" s="39"/>
      <c r="J70" s="122"/>
    </row>
    <row r="71" spans="3:10" ht="21.75" customHeight="1" x14ac:dyDescent="0.35">
      <c r="C71" s="121"/>
      <c r="D71" s="125">
        <v>12</v>
      </c>
      <c r="E71" s="186"/>
      <c r="F71" s="96"/>
      <c r="G71" s="39"/>
      <c r="H71" s="39"/>
      <c r="I71" s="39"/>
      <c r="J71" s="122"/>
    </row>
    <row r="72" spans="3:10" ht="21.75" customHeight="1" x14ac:dyDescent="0.35">
      <c r="C72" s="121"/>
      <c r="D72" s="125">
        <v>13</v>
      </c>
      <c r="E72" s="186"/>
      <c r="F72" s="96"/>
      <c r="G72" s="39"/>
      <c r="H72" s="39"/>
      <c r="I72" s="39"/>
      <c r="J72" s="122"/>
    </row>
    <row r="73" spans="3:10" ht="21.75" customHeight="1" x14ac:dyDescent="0.35">
      <c r="C73" s="121"/>
      <c r="D73" s="125">
        <v>14</v>
      </c>
      <c r="E73" s="186"/>
      <c r="F73" s="96"/>
      <c r="G73" s="39"/>
      <c r="H73" s="39"/>
      <c r="I73" s="39"/>
      <c r="J73" s="122"/>
    </row>
    <row r="74" spans="3:10" ht="21.75" customHeight="1" x14ac:dyDescent="0.35">
      <c r="C74" s="121"/>
      <c r="D74" s="125">
        <v>15</v>
      </c>
      <c r="E74" s="186"/>
      <c r="F74" s="96"/>
      <c r="G74" s="39"/>
      <c r="H74" s="39"/>
      <c r="I74" s="39"/>
      <c r="J74" s="122"/>
    </row>
    <row r="75" spans="3:10" ht="21.75" hidden="1" customHeight="1" x14ac:dyDescent="0.35">
      <c r="C75" s="121"/>
      <c r="D75" s="39"/>
      <c r="E75" s="39"/>
      <c r="F75" s="190" t="e">
        <f>AVERAGE(F60:F74)</f>
        <v>#DIV/0!</v>
      </c>
      <c r="G75" s="39"/>
      <c r="H75" s="39"/>
      <c r="I75" s="39"/>
      <c r="J75" s="122"/>
    </row>
    <row r="76" spans="3:10" ht="21.75" customHeight="1" x14ac:dyDescent="0.35">
      <c r="C76" s="121"/>
      <c r="D76" s="39"/>
      <c r="E76" s="39"/>
      <c r="F76" s="39"/>
      <c r="G76" s="39"/>
      <c r="H76" s="39"/>
      <c r="I76" s="39"/>
      <c r="J76" s="122"/>
    </row>
    <row r="77" spans="3:10" ht="21.75" customHeight="1" x14ac:dyDescent="0.35">
      <c r="C77" s="121"/>
      <c r="D77" s="39"/>
      <c r="E77" s="39"/>
      <c r="F77" s="39"/>
      <c r="G77" s="39"/>
      <c r="H77" s="39"/>
      <c r="I77" s="39"/>
      <c r="J77" s="122"/>
    </row>
    <row r="78" spans="3:10" ht="23.25" x14ac:dyDescent="0.35">
      <c r="C78" s="121"/>
      <c r="D78" s="116" t="s">
        <v>1849</v>
      </c>
      <c r="E78" s="166"/>
      <c r="F78" s="39"/>
      <c r="G78" s="39"/>
      <c r="H78" s="39"/>
      <c r="I78" s="39"/>
      <c r="J78" s="122"/>
    </row>
    <row r="79" spans="3:10" ht="75" x14ac:dyDescent="0.35">
      <c r="C79" s="121"/>
      <c r="D79" s="123"/>
      <c r="E79" s="124" t="s">
        <v>1765</v>
      </c>
      <c r="F79" s="124" t="s">
        <v>24</v>
      </c>
      <c r="G79" s="124" t="s">
        <v>25</v>
      </c>
      <c r="H79" s="124" t="s">
        <v>1763</v>
      </c>
      <c r="I79" s="124" t="s">
        <v>26</v>
      </c>
      <c r="J79" s="122"/>
    </row>
    <row r="80" spans="3:10" ht="23.25" x14ac:dyDescent="0.35">
      <c r="C80" s="121"/>
      <c r="D80" s="207" t="s">
        <v>1764</v>
      </c>
      <c r="E80" s="186"/>
      <c r="F80" s="96"/>
      <c r="G80" s="96"/>
      <c r="H80" s="96"/>
      <c r="I80" s="96"/>
      <c r="J80" s="122"/>
    </row>
    <row r="81" spans="3:10" ht="23.25" x14ac:dyDescent="0.35">
      <c r="C81" s="121"/>
      <c r="D81" s="208"/>
      <c r="E81" s="186"/>
      <c r="F81" s="96"/>
      <c r="G81" s="96"/>
      <c r="H81" s="96"/>
      <c r="I81" s="96"/>
      <c r="J81" s="122"/>
    </row>
    <row r="82" spans="3:10" ht="23.25" x14ac:dyDescent="0.35">
      <c r="C82" s="121"/>
      <c r="D82" s="208"/>
      <c r="E82" s="186"/>
      <c r="F82" s="96"/>
      <c r="G82" s="96"/>
      <c r="H82" s="96"/>
      <c r="I82" s="96"/>
      <c r="J82" s="122"/>
    </row>
    <row r="83" spans="3:10" ht="23.25" x14ac:dyDescent="0.35">
      <c r="C83" s="121"/>
      <c r="D83" s="208"/>
      <c r="E83" s="186"/>
      <c r="F83" s="96"/>
      <c r="G83" s="96"/>
      <c r="H83" s="96"/>
      <c r="I83" s="96"/>
      <c r="J83" s="122"/>
    </row>
    <row r="84" spans="3:10" ht="23.25" x14ac:dyDescent="0.35">
      <c r="C84" s="121"/>
      <c r="D84" s="208"/>
      <c r="E84" s="186"/>
      <c r="F84" s="96"/>
      <c r="G84" s="96"/>
      <c r="H84" s="96"/>
      <c r="I84" s="96"/>
      <c r="J84" s="122"/>
    </row>
    <row r="85" spans="3:10" ht="23.25" x14ac:dyDescent="0.35">
      <c r="C85" s="121"/>
      <c r="D85" s="208"/>
      <c r="E85" s="186"/>
      <c r="F85" s="96"/>
      <c r="G85" s="96"/>
      <c r="H85" s="96"/>
      <c r="I85" s="96"/>
      <c r="J85" s="122"/>
    </row>
    <row r="86" spans="3:10" ht="23.25" x14ac:dyDescent="0.35">
      <c r="C86" s="121"/>
      <c r="D86" s="208"/>
      <c r="E86" s="186"/>
      <c r="F86" s="96"/>
      <c r="G86" s="96"/>
      <c r="H86" s="96"/>
      <c r="I86" s="96"/>
      <c r="J86" s="122"/>
    </row>
    <row r="87" spans="3:10" ht="23.25" x14ac:dyDescent="0.35">
      <c r="C87" s="121"/>
      <c r="D87" s="208"/>
      <c r="E87" s="186"/>
      <c r="F87" s="96"/>
      <c r="G87" s="96"/>
      <c r="H87" s="96"/>
      <c r="I87" s="96"/>
      <c r="J87" s="122"/>
    </row>
    <row r="88" spans="3:10" ht="23.25" x14ac:dyDescent="0.35">
      <c r="C88" s="121"/>
      <c r="D88" s="208"/>
      <c r="E88" s="186"/>
      <c r="F88" s="96"/>
      <c r="G88" s="96"/>
      <c r="H88" s="96"/>
      <c r="I88" s="96"/>
      <c r="J88" s="122"/>
    </row>
    <row r="89" spans="3:10" ht="23.25" x14ac:dyDescent="0.35">
      <c r="C89" s="121"/>
      <c r="D89" s="208"/>
      <c r="E89" s="186"/>
      <c r="F89" s="96"/>
      <c r="G89" s="96"/>
      <c r="H89" s="96"/>
      <c r="I89" s="96"/>
      <c r="J89" s="122"/>
    </row>
    <row r="90" spans="3:10" ht="23.25" x14ac:dyDescent="0.35">
      <c r="C90" s="121"/>
      <c r="D90" s="208"/>
      <c r="E90" s="186"/>
      <c r="F90" s="96"/>
      <c r="G90" s="96"/>
      <c r="H90" s="96"/>
      <c r="I90" s="96"/>
      <c r="J90" s="122"/>
    </row>
    <row r="91" spans="3:10" ht="23.25" x14ac:dyDescent="0.35">
      <c r="C91" s="121"/>
      <c r="D91" s="208"/>
      <c r="E91" s="186"/>
      <c r="F91" s="96"/>
      <c r="G91" s="96"/>
      <c r="H91" s="96"/>
      <c r="I91" s="96"/>
      <c r="J91" s="122"/>
    </row>
    <row r="92" spans="3:10" ht="23.25" x14ac:dyDescent="0.35">
      <c r="C92" s="121"/>
      <c r="D92" s="208"/>
      <c r="E92" s="186"/>
      <c r="F92" s="96"/>
      <c r="G92" s="96"/>
      <c r="H92" s="96"/>
      <c r="I92" s="96"/>
      <c r="J92" s="122"/>
    </row>
    <row r="93" spans="3:10" ht="23.25" x14ac:dyDescent="0.35">
      <c r="C93" s="121"/>
      <c r="D93" s="208"/>
      <c r="E93" s="186"/>
      <c r="F93" s="96"/>
      <c r="G93" s="96"/>
      <c r="H93" s="96"/>
      <c r="I93" s="96"/>
      <c r="J93" s="122"/>
    </row>
    <row r="94" spans="3:10" ht="23.25" x14ac:dyDescent="0.35">
      <c r="C94" s="121"/>
      <c r="D94" s="209"/>
      <c r="E94" s="186"/>
      <c r="F94" s="96"/>
      <c r="G94" s="96"/>
      <c r="H94" s="96"/>
      <c r="I94" s="96"/>
      <c r="J94" s="122"/>
    </row>
    <row r="95" spans="3:10" ht="23.25" hidden="1" customHeight="1" x14ac:dyDescent="0.35">
      <c r="C95" s="121"/>
      <c r="D95" s="55"/>
      <c r="E95" s="55"/>
      <c r="F95" s="191" t="e">
        <f>AVERAGE(F80:F94)</f>
        <v>#DIV/0!</v>
      </c>
      <c r="G95" s="191" t="e">
        <f>AVERAGE(G80:G94)</f>
        <v>#DIV/0!</v>
      </c>
      <c r="H95" s="191" t="e">
        <f>AVERAGE(H80:H94)</f>
        <v>#DIV/0!</v>
      </c>
      <c r="I95" s="191" t="e">
        <f>AVERAGE(I80:I94)</f>
        <v>#DIV/0!</v>
      </c>
      <c r="J95" s="122"/>
    </row>
    <row r="96" spans="3:10" ht="23.25" x14ac:dyDescent="0.35">
      <c r="C96" s="121"/>
      <c r="D96" s="55"/>
      <c r="E96" s="130"/>
      <c r="F96" s="130"/>
      <c r="G96" s="38"/>
      <c r="H96" s="39"/>
      <c r="I96" s="128" t="s">
        <v>1842</v>
      </c>
      <c r="J96" s="122"/>
    </row>
    <row r="97" spans="3:10" ht="23.25" x14ac:dyDescent="0.35">
      <c r="C97" s="121"/>
      <c r="D97" s="55"/>
      <c r="E97" s="55"/>
      <c r="F97" s="130"/>
      <c r="G97" s="38"/>
      <c r="H97" s="39"/>
      <c r="I97" s="128"/>
      <c r="J97" s="122"/>
    </row>
    <row r="98" spans="3:10" x14ac:dyDescent="0.25">
      <c r="C98" s="131"/>
      <c r="D98" s="132"/>
      <c r="E98" s="132"/>
      <c r="F98" s="132"/>
      <c r="G98" s="133"/>
      <c r="H98" s="134"/>
      <c r="I98" s="134"/>
      <c r="J98" s="135"/>
    </row>
    <row r="99" spans="3:10" ht="15.75" thickBot="1" x14ac:dyDescent="0.3">
      <c r="C99" s="136"/>
      <c r="D99" s="137"/>
      <c r="E99" s="137"/>
      <c r="F99" s="138"/>
      <c r="G99" s="139"/>
      <c r="H99" s="140"/>
      <c r="I99" s="140"/>
      <c r="J99" s="141"/>
    </row>
    <row r="100" spans="3:10" hidden="1" x14ac:dyDescent="0.25"/>
    <row r="155" spans="18:18" x14ac:dyDescent="0.25">
      <c r="R155" s="159"/>
    </row>
    <row r="156" spans="18:18" x14ac:dyDescent="0.25">
      <c r="R156" s="159"/>
    </row>
    <row r="157" spans="18:18" x14ac:dyDescent="0.25">
      <c r="R157" s="159"/>
    </row>
    <row r="158" spans="18:18" x14ac:dyDescent="0.25">
      <c r="R158" s="159"/>
    </row>
    <row r="159" spans="18:18" x14ac:dyDescent="0.25">
      <c r="R159" s="159"/>
    </row>
    <row r="160" spans="18:18" x14ac:dyDescent="0.25">
      <c r="R160" s="159"/>
    </row>
    <row r="161" spans="18:18" x14ac:dyDescent="0.25">
      <c r="R161" s="159"/>
    </row>
    <row r="162" spans="18:18" x14ac:dyDescent="0.25">
      <c r="R162" s="159"/>
    </row>
    <row r="163" spans="18:18" x14ac:dyDescent="0.25">
      <c r="R163" s="159"/>
    </row>
    <row r="164" spans="18:18" x14ac:dyDescent="0.25">
      <c r="R164" s="159"/>
    </row>
    <row r="165" spans="18:18" x14ac:dyDescent="0.25">
      <c r="R165" s="159"/>
    </row>
    <row r="166" spans="18:18" x14ac:dyDescent="0.25">
      <c r="R166" s="159"/>
    </row>
    <row r="167" spans="18:18" x14ac:dyDescent="0.25">
      <c r="R167" s="159"/>
    </row>
    <row r="168" spans="18:18" x14ac:dyDescent="0.25">
      <c r="R168" s="159"/>
    </row>
    <row r="169" spans="18:18" x14ac:dyDescent="0.25">
      <c r="R169" s="159"/>
    </row>
    <row r="170" spans="18:18" x14ac:dyDescent="0.25">
      <c r="R170" s="159"/>
    </row>
    <row r="171" spans="18:18" x14ac:dyDescent="0.25">
      <c r="R171" s="159"/>
    </row>
    <row r="172" spans="18:18" x14ac:dyDescent="0.25">
      <c r="R172" s="159"/>
    </row>
    <row r="173" spans="18:18" x14ac:dyDescent="0.25">
      <c r="R173" s="159"/>
    </row>
    <row r="174" spans="18:18" x14ac:dyDescent="0.25">
      <c r="R174" s="159"/>
    </row>
    <row r="175" spans="18:18" x14ac:dyDescent="0.25">
      <c r="R175" s="159"/>
    </row>
    <row r="176" spans="18:18" x14ac:dyDescent="0.25">
      <c r="R176" s="159"/>
    </row>
    <row r="177" spans="18:18" x14ac:dyDescent="0.25">
      <c r="R177" s="159"/>
    </row>
    <row r="178" spans="18:18" x14ac:dyDescent="0.25">
      <c r="R178" s="159"/>
    </row>
    <row r="179" spans="18:18" x14ac:dyDescent="0.25">
      <c r="R179" s="159"/>
    </row>
    <row r="180" spans="18:18" x14ac:dyDescent="0.25">
      <c r="R180" s="159"/>
    </row>
    <row r="181" spans="18:18" x14ac:dyDescent="0.25">
      <c r="R181" s="159"/>
    </row>
    <row r="182" spans="18:18" x14ac:dyDescent="0.25">
      <c r="R182" s="159"/>
    </row>
    <row r="183" spans="18:18" x14ac:dyDescent="0.25">
      <c r="R183" s="159"/>
    </row>
    <row r="184" spans="18:18" x14ac:dyDescent="0.25">
      <c r="R184" s="159"/>
    </row>
    <row r="185" spans="18:18" x14ac:dyDescent="0.25">
      <c r="R185" s="159"/>
    </row>
    <row r="186" spans="18:18" x14ac:dyDescent="0.25">
      <c r="R186" s="159"/>
    </row>
    <row r="187" spans="18:18" x14ac:dyDescent="0.25">
      <c r="R187" s="159"/>
    </row>
    <row r="188" spans="18:18" x14ac:dyDescent="0.25">
      <c r="R188" s="159"/>
    </row>
    <row r="189" spans="18:18" x14ac:dyDescent="0.25">
      <c r="R189" s="159"/>
    </row>
    <row r="190" spans="18:18" x14ac:dyDescent="0.25">
      <c r="R190" s="159"/>
    </row>
    <row r="191" spans="18:18" x14ac:dyDescent="0.25">
      <c r="R191" s="159"/>
    </row>
    <row r="192" spans="18:18" x14ac:dyDescent="0.25">
      <c r="R192" s="159"/>
    </row>
    <row r="193" spans="18:18" x14ac:dyDescent="0.25">
      <c r="R193" s="159"/>
    </row>
    <row r="194" spans="18:18" x14ac:dyDescent="0.25">
      <c r="R194" s="159"/>
    </row>
    <row r="195" spans="18:18" x14ac:dyDescent="0.25">
      <c r="R195" s="159"/>
    </row>
    <row r="196" spans="18:18" x14ac:dyDescent="0.25">
      <c r="R196" s="159"/>
    </row>
    <row r="197" spans="18:18" x14ac:dyDescent="0.25">
      <c r="R197" s="159"/>
    </row>
    <row r="198" spans="18:18" x14ac:dyDescent="0.25">
      <c r="R198" s="159"/>
    </row>
    <row r="199" spans="18:18" x14ac:dyDescent="0.25">
      <c r="R199" s="159"/>
    </row>
    <row r="200" spans="18:18" x14ac:dyDescent="0.25">
      <c r="R200" s="159"/>
    </row>
    <row r="201" spans="18:18" x14ac:dyDescent="0.25">
      <c r="R201" s="159"/>
    </row>
    <row r="202" spans="18:18" x14ac:dyDescent="0.25">
      <c r="R202" s="159"/>
    </row>
    <row r="203" spans="18:18" x14ac:dyDescent="0.25">
      <c r="R203" s="159"/>
    </row>
    <row r="204" spans="18:18" x14ac:dyDescent="0.25">
      <c r="R204" s="159"/>
    </row>
    <row r="205" spans="18:18" x14ac:dyDescent="0.25">
      <c r="R205" s="159"/>
    </row>
    <row r="206" spans="18:18" x14ac:dyDescent="0.25">
      <c r="R206" s="159"/>
    </row>
    <row r="207" spans="18:18" x14ac:dyDescent="0.25">
      <c r="R207" s="159"/>
    </row>
    <row r="208" spans="18:18" x14ac:dyDescent="0.25">
      <c r="R208" s="159"/>
    </row>
    <row r="209" spans="18:18" x14ac:dyDescent="0.25">
      <c r="R209" s="159"/>
    </row>
    <row r="210" spans="18:18" x14ac:dyDescent="0.25">
      <c r="R210" s="159"/>
    </row>
    <row r="211" spans="18:18" x14ac:dyDescent="0.25">
      <c r="R211" s="159"/>
    </row>
    <row r="212" spans="18:18" x14ac:dyDescent="0.25">
      <c r="R212" s="159"/>
    </row>
    <row r="213" spans="18:18" x14ac:dyDescent="0.25">
      <c r="R213" s="159"/>
    </row>
    <row r="214" spans="18:18" x14ac:dyDescent="0.25">
      <c r="R214" s="159"/>
    </row>
    <row r="215" spans="18:18" x14ac:dyDescent="0.25">
      <c r="R215" s="159"/>
    </row>
    <row r="216" spans="18:18" x14ac:dyDescent="0.25">
      <c r="R216" s="159"/>
    </row>
    <row r="217" spans="18:18" x14ac:dyDescent="0.25">
      <c r="R217" s="159"/>
    </row>
    <row r="218" spans="18:18" x14ac:dyDescent="0.25">
      <c r="R218" s="159"/>
    </row>
    <row r="219" spans="18:18" x14ac:dyDescent="0.25">
      <c r="R219" s="159"/>
    </row>
    <row r="220" spans="18:18" x14ac:dyDescent="0.25">
      <c r="R220" s="159"/>
    </row>
    <row r="221" spans="18:18" x14ac:dyDescent="0.25">
      <c r="R221" s="159"/>
    </row>
    <row r="222" spans="18:18" x14ac:dyDescent="0.25">
      <c r="R222" s="159"/>
    </row>
    <row r="223" spans="18:18" x14ac:dyDescent="0.25">
      <c r="R223" s="159"/>
    </row>
    <row r="224" spans="18:18" x14ac:dyDescent="0.25">
      <c r="R224" s="159"/>
    </row>
    <row r="225" spans="18:18" x14ac:dyDescent="0.25">
      <c r="R225" s="159"/>
    </row>
    <row r="226" spans="18:18" x14ac:dyDescent="0.25">
      <c r="R226" s="159"/>
    </row>
    <row r="227" spans="18:18" x14ac:dyDescent="0.25">
      <c r="R227" s="159"/>
    </row>
    <row r="228" spans="18:18" x14ac:dyDescent="0.25">
      <c r="R228" s="159"/>
    </row>
    <row r="229" spans="18:18" x14ac:dyDescent="0.25">
      <c r="R229" s="159"/>
    </row>
    <row r="230" spans="18:18" x14ac:dyDescent="0.25">
      <c r="R230" s="159"/>
    </row>
    <row r="231" spans="18:18" x14ac:dyDescent="0.25">
      <c r="R231" s="159"/>
    </row>
    <row r="232" spans="18:18" x14ac:dyDescent="0.25">
      <c r="R232" s="159"/>
    </row>
    <row r="233" spans="18:18" x14ac:dyDescent="0.25">
      <c r="R233" s="159"/>
    </row>
    <row r="234" spans="18:18" x14ac:dyDescent="0.25">
      <c r="R234" s="159"/>
    </row>
    <row r="235" spans="18:18" x14ac:dyDescent="0.25">
      <c r="R235" s="159"/>
    </row>
    <row r="236" spans="18:18" x14ac:dyDescent="0.25">
      <c r="R236" s="159"/>
    </row>
    <row r="237" spans="18:18" x14ac:dyDescent="0.25">
      <c r="R237" s="159"/>
    </row>
    <row r="238" spans="18:18" x14ac:dyDescent="0.25">
      <c r="R238" s="159"/>
    </row>
    <row r="239" spans="18:18" x14ac:dyDescent="0.25">
      <c r="R239" s="159"/>
    </row>
    <row r="240" spans="18:18" x14ac:dyDescent="0.25">
      <c r="R240" s="159"/>
    </row>
    <row r="241" spans="18:18" x14ac:dyDescent="0.25">
      <c r="R241" s="159"/>
    </row>
    <row r="242" spans="18:18" x14ac:dyDescent="0.25">
      <c r="R242" s="159"/>
    </row>
    <row r="243" spans="18:18" x14ac:dyDescent="0.25">
      <c r="R243" s="159"/>
    </row>
    <row r="244" spans="18:18" x14ac:dyDescent="0.25">
      <c r="R244" s="159"/>
    </row>
    <row r="245" spans="18:18" x14ac:dyDescent="0.25">
      <c r="R245" s="159"/>
    </row>
    <row r="246" spans="18:18" x14ac:dyDescent="0.25">
      <c r="R246" s="159"/>
    </row>
    <row r="247" spans="18:18" x14ac:dyDescent="0.25">
      <c r="R247" s="159"/>
    </row>
    <row r="248" spans="18:18" x14ac:dyDescent="0.25">
      <c r="R248" s="159"/>
    </row>
    <row r="249" spans="18:18" x14ac:dyDescent="0.25">
      <c r="R249" s="159"/>
    </row>
    <row r="250" spans="18:18" x14ac:dyDescent="0.25">
      <c r="R250" s="159"/>
    </row>
    <row r="251" spans="18:18" x14ac:dyDescent="0.25">
      <c r="R251" s="159"/>
    </row>
    <row r="252" spans="18:18" x14ac:dyDescent="0.25">
      <c r="R252" s="159"/>
    </row>
    <row r="253" spans="18:18" x14ac:dyDescent="0.25">
      <c r="R253" s="159"/>
    </row>
    <row r="254" spans="18:18" x14ac:dyDescent="0.25">
      <c r="R254" s="159"/>
    </row>
    <row r="255" spans="18:18" x14ac:dyDescent="0.25">
      <c r="R255" s="159"/>
    </row>
    <row r="256" spans="18:18" x14ac:dyDescent="0.25">
      <c r="R256" s="159"/>
    </row>
    <row r="257" spans="18:18" x14ac:dyDescent="0.25">
      <c r="R257" s="159"/>
    </row>
    <row r="258" spans="18:18" x14ac:dyDescent="0.25">
      <c r="R258" s="159"/>
    </row>
    <row r="259" spans="18:18" x14ac:dyDescent="0.25">
      <c r="R259" s="159"/>
    </row>
    <row r="260" spans="18:18" x14ac:dyDescent="0.25">
      <c r="R260" s="159"/>
    </row>
    <row r="261" spans="18:18" x14ac:dyDescent="0.25">
      <c r="R261" s="159"/>
    </row>
    <row r="262" spans="18:18" x14ac:dyDescent="0.25">
      <c r="R262" s="159"/>
    </row>
    <row r="263" spans="18:18" x14ac:dyDescent="0.25">
      <c r="R263" s="159"/>
    </row>
    <row r="264" spans="18:18" x14ac:dyDescent="0.25">
      <c r="R264" s="159"/>
    </row>
    <row r="265" spans="18:18" x14ac:dyDescent="0.25">
      <c r="R265" s="159"/>
    </row>
    <row r="266" spans="18:18" x14ac:dyDescent="0.25">
      <c r="R266" s="159"/>
    </row>
    <row r="267" spans="18:18" x14ac:dyDescent="0.25">
      <c r="R267" s="159"/>
    </row>
    <row r="268" spans="18:18" x14ac:dyDescent="0.25">
      <c r="R268" s="159"/>
    </row>
    <row r="269" spans="18:18" x14ac:dyDescent="0.25">
      <c r="R269" s="159"/>
    </row>
    <row r="270" spans="18:18" x14ac:dyDescent="0.25">
      <c r="R270" s="159"/>
    </row>
    <row r="271" spans="18:18" x14ac:dyDescent="0.25">
      <c r="R271" s="159"/>
    </row>
    <row r="272" spans="18:18" x14ac:dyDescent="0.25">
      <c r="R272" s="159"/>
    </row>
    <row r="273" spans="18:18" x14ac:dyDescent="0.25">
      <c r="R273" s="159"/>
    </row>
    <row r="274" spans="18:18" x14ac:dyDescent="0.25">
      <c r="R274" s="159"/>
    </row>
    <row r="275" spans="18:18" x14ac:dyDescent="0.25">
      <c r="R275" s="159"/>
    </row>
    <row r="276" spans="18:18" x14ac:dyDescent="0.25">
      <c r="R276" s="159"/>
    </row>
    <row r="277" spans="18:18" x14ac:dyDescent="0.25">
      <c r="R277" s="159"/>
    </row>
    <row r="278" spans="18:18" x14ac:dyDescent="0.25">
      <c r="R278" s="159"/>
    </row>
    <row r="279" spans="18:18" x14ac:dyDescent="0.25">
      <c r="R279" s="159"/>
    </row>
    <row r="280" spans="18:18" x14ac:dyDescent="0.25">
      <c r="R280" s="159"/>
    </row>
    <row r="281" spans="18:18" x14ac:dyDescent="0.25">
      <c r="R281" s="159"/>
    </row>
    <row r="282" spans="18:18" x14ac:dyDescent="0.25">
      <c r="R282" s="159"/>
    </row>
    <row r="283" spans="18:18" x14ac:dyDescent="0.25">
      <c r="R283" s="159"/>
    </row>
    <row r="284" spans="18:18" x14ac:dyDescent="0.25">
      <c r="R284" s="159"/>
    </row>
    <row r="285" spans="18:18" x14ac:dyDescent="0.25">
      <c r="R285" s="159"/>
    </row>
    <row r="286" spans="18:18" x14ac:dyDescent="0.25">
      <c r="R286" s="159"/>
    </row>
    <row r="287" spans="18:18" x14ac:dyDescent="0.25">
      <c r="R287" s="159"/>
    </row>
    <row r="288" spans="18:18" x14ac:dyDescent="0.25">
      <c r="R288" s="159"/>
    </row>
    <row r="289" spans="18:18" x14ac:dyDescent="0.25">
      <c r="R289" s="159"/>
    </row>
    <row r="290" spans="18:18" x14ac:dyDescent="0.25">
      <c r="R290" s="159"/>
    </row>
    <row r="291" spans="18:18" x14ac:dyDescent="0.25">
      <c r="R291" s="159"/>
    </row>
    <row r="292" spans="18:18" x14ac:dyDescent="0.25">
      <c r="R292" s="159"/>
    </row>
    <row r="293" spans="18:18" x14ac:dyDescent="0.25">
      <c r="R293" s="159"/>
    </row>
    <row r="294" spans="18:18" x14ac:dyDescent="0.25">
      <c r="R294" s="159"/>
    </row>
    <row r="295" spans="18:18" x14ac:dyDescent="0.25">
      <c r="R295" s="159"/>
    </row>
    <row r="296" spans="18:18" x14ac:dyDescent="0.25">
      <c r="R296" s="159"/>
    </row>
    <row r="297" spans="18:18" x14ac:dyDescent="0.25">
      <c r="R297" s="159"/>
    </row>
    <row r="298" spans="18:18" x14ac:dyDescent="0.25">
      <c r="R298" s="159"/>
    </row>
    <row r="299" spans="18:18" x14ac:dyDescent="0.25">
      <c r="R299" s="159"/>
    </row>
    <row r="300" spans="18:18" x14ac:dyDescent="0.25">
      <c r="R300" s="159"/>
    </row>
    <row r="301" spans="18:18" x14ac:dyDescent="0.25">
      <c r="R301" s="159"/>
    </row>
    <row r="302" spans="18:18" x14ac:dyDescent="0.25">
      <c r="R302" s="159"/>
    </row>
    <row r="303" spans="18:18" x14ac:dyDescent="0.25">
      <c r="R303" s="159"/>
    </row>
    <row r="304" spans="18:18" x14ac:dyDescent="0.25">
      <c r="R304" s="159"/>
    </row>
    <row r="305" spans="18:18" x14ac:dyDescent="0.25">
      <c r="R305" s="159"/>
    </row>
    <row r="306" spans="18:18" x14ac:dyDescent="0.25">
      <c r="R306" s="159"/>
    </row>
    <row r="307" spans="18:18" x14ac:dyDescent="0.25">
      <c r="R307" s="159"/>
    </row>
    <row r="308" spans="18:18" x14ac:dyDescent="0.25">
      <c r="R308" s="159"/>
    </row>
    <row r="309" spans="18:18" x14ac:dyDescent="0.25">
      <c r="R309" s="159"/>
    </row>
    <row r="310" spans="18:18" x14ac:dyDescent="0.25">
      <c r="R310" s="159"/>
    </row>
    <row r="311" spans="18:18" x14ac:dyDescent="0.25">
      <c r="R311" s="159"/>
    </row>
    <row r="312" spans="18:18" x14ac:dyDescent="0.25">
      <c r="R312" s="159"/>
    </row>
    <row r="313" spans="18:18" x14ac:dyDescent="0.25">
      <c r="R313" s="159"/>
    </row>
    <row r="314" spans="18:18" x14ac:dyDescent="0.25">
      <c r="R314" s="159"/>
    </row>
    <row r="315" spans="18:18" x14ac:dyDescent="0.25">
      <c r="R315" s="159"/>
    </row>
    <row r="316" spans="18:18" x14ac:dyDescent="0.25">
      <c r="R316" s="159"/>
    </row>
    <row r="317" spans="18:18" x14ac:dyDescent="0.25">
      <c r="R317" s="159"/>
    </row>
    <row r="318" spans="18:18" x14ac:dyDescent="0.25">
      <c r="R318" s="159"/>
    </row>
    <row r="319" spans="18:18" x14ac:dyDescent="0.25">
      <c r="R319" s="159"/>
    </row>
    <row r="320" spans="18:18" x14ac:dyDescent="0.25">
      <c r="R320" s="159"/>
    </row>
    <row r="321" spans="18:18" x14ac:dyDescent="0.25">
      <c r="R321" s="159"/>
    </row>
    <row r="322" spans="18:18" x14ac:dyDescent="0.25">
      <c r="R322" s="159"/>
    </row>
    <row r="323" spans="18:18" x14ac:dyDescent="0.25">
      <c r="R323" s="159"/>
    </row>
    <row r="324" spans="18:18" x14ac:dyDescent="0.25">
      <c r="R324" s="159"/>
    </row>
    <row r="325" spans="18:18" x14ac:dyDescent="0.25">
      <c r="R325" s="159"/>
    </row>
    <row r="326" spans="18:18" x14ac:dyDescent="0.25">
      <c r="R326" s="159"/>
    </row>
    <row r="327" spans="18:18" x14ac:dyDescent="0.25">
      <c r="R327" s="159"/>
    </row>
    <row r="328" spans="18:18" x14ac:dyDescent="0.25">
      <c r="R328" s="159"/>
    </row>
    <row r="329" spans="18:18" x14ac:dyDescent="0.25">
      <c r="R329" s="159"/>
    </row>
    <row r="330" spans="18:18" x14ac:dyDescent="0.25">
      <c r="R330" s="159"/>
    </row>
    <row r="331" spans="18:18" x14ac:dyDescent="0.25">
      <c r="R331" s="159"/>
    </row>
    <row r="332" spans="18:18" x14ac:dyDescent="0.25">
      <c r="R332" s="159"/>
    </row>
    <row r="333" spans="18:18" x14ac:dyDescent="0.25">
      <c r="R333" s="159"/>
    </row>
    <row r="334" spans="18:18" x14ac:dyDescent="0.25">
      <c r="R334" s="159"/>
    </row>
    <row r="335" spans="18:18" x14ac:dyDescent="0.25">
      <c r="R335" s="159"/>
    </row>
    <row r="336" spans="18:18" x14ac:dyDescent="0.25">
      <c r="R336" s="159"/>
    </row>
    <row r="337" spans="18:18" x14ac:dyDescent="0.25">
      <c r="R337" s="159"/>
    </row>
    <row r="338" spans="18:18" x14ac:dyDescent="0.25">
      <c r="R338" s="159"/>
    </row>
    <row r="339" spans="18:18" x14ac:dyDescent="0.25">
      <c r="R339" s="159"/>
    </row>
    <row r="340" spans="18:18" x14ac:dyDescent="0.25">
      <c r="R340" s="159"/>
    </row>
    <row r="341" spans="18:18" x14ac:dyDescent="0.25">
      <c r="R341" s="159"/>
    </row>
    <row r="342" spans="18:18" x14ac:dyDescent="0.25">
      <c r="R342" s="159"/>
    </row>
    <row r="343" spans="18:18" x14ac:dyDescent="0.25">
      <c r="R343" s="159"/>
    </row>
    <row r="344" spans="18:18" x14ac:dyDescent="0.25">
      <c r="R344" s="159"/>
    </row>
    <row r="345" spans="18:18" x14ac:dyDescent="0.25">
      <c r="R345" s="159"/>
    </row>
    <row r="346" spans="18:18" x14ac:dyDescent="0.25">
      <c r="R346" s="159"/>
    </row>
    <row r="347" spans="18:18" x14ac:dyDescent="0.25">
      <c r="R347" s="159"/>
    </row>
    <row r="348" spans="18:18" x14ac:dyDescent="0.25">
      <c r="R348" s="159"/>
    </row>
    <row r="349" spans="18:18" x14ac:dyDescent="0.25">
      <c r="R349" s="159"/>
    </row>
    <row r="350" spans="18:18" x14ac:dyDescent="0.25">
      <c r="R350" s="159"/>
    </row>
    <row r="351" spans="18:18" x14ac:dyDescent="0.25">
      <c r="R351" s="159"/>
    </row>
    <row r="352" spans="18:18" x14ac:dyDescent="0.25">
      <c r="R352" s="159"/>
    </row>
    <row r="353" spans="18:18" x14ac:dyDescent="0.25">
      <c r="R353" s="159"/>
    </row>
    <row r="354" spans="18:18" x14ac:dyDescent="0.25">
      <c r="R354" s="159"/>
    </row>
    <row r="355" spans="18:18" x14ac:dyDescent="0.25">
      <c r="R355" s="159"/>
    </row>
    <row r="356" spans="18:18" x14ac:dyDescent="0.25">
      <c r="R356" s="159"/>
    </row>
    <row r="357" spans="18:18" x14ac:dyDescent="0.25">
      <c r="R357" s="159"/>
    </row>
    <row r="358" spans="18:18" x14ac:dyDescent="0.25">
      <c r="R358" s="159"/>
    </row>
    <row r="359" spans="18:18" x14ac:dyDescent="0.25">
      <c r="R359" s="159"/>
    </row>
    <row r="360" spans="18:18" x14ac:dyDescent="0.25">
      <c r="R360" s="159"/>
    </row>
    <row r="361" spans="18:18" x14ac:dyDescent="0.25">
      <c r="R361" s="159"/>
    </row>
    <row r="362" spans="18:18" x14ac:dyDescent="0.25">
      <c r="R362" s="159"/>
    </row>
    <row r="363" spans="18:18" x14ac:dyDescent="0.25">
      <c r="R363" s="159"/>
    </row>
    <row r="364" spans="18:18" x14ac:dyDescent="0.25">
      <c r="R364" s="159"/>
    </row>
    <row r="365" spans="18:18" x14ac:dyDescent="0.25">
      <c r="R365" s="159"/>
    </row>
    <row r="366" spans="18:18" x14ac:dyDescent="0.25">
      <c r="R366" s="159"/>
    </row>
    <row r="367" spans="18:18" x14ac:dyDescent="0.25">
      <c r="R367" s="159"/>
    </row>
    <row r="368" spans="18:18" x14ac:dyDescent="0.25">
      <c r="R368" s="159"/>
    </row>
    <row r="369" spans="18:18" x14ac:dyDescent="0.25">
      <c r="R369" s="159"/>
    </row>
    <row r="370" spans="18:18" x14ac:dyDescent="0.25">
      <c r="R370" s="159"/>
    </row>
    <row r="371" spans="18:18" x14ac:dyDescent="0.25">
      <c r="R371" s="159"/>
    </row>
    <row r="372" spans="18:18" x14ac:dyDescent="0.25">
      <c r="R372" s="159"/>
    </row>
    <row r="373" spans="18:18" x14ac:dyDescent="0.25">
      <c r="R373" s="159"/>
    </row>
    <row r="374" spans="18:18" x14ac:dyDescent="0.25">
      <c r="R374" s="159"/>
    </row>
    <row r="375" spans="18:18" x14ac:dyDescent="0.25">
      <c r="R375" s="159"/>
    </row>
    <row r="376" spans="18:18" x14ac:dyDescent="0.25">
      <c r="R376" s="159"/>
    </row>
    <row r="377" spans="18:18" x14ac:dyDescent="0.25">
      <c r="R377" s="159"/>
    </row>
    <row r="378" spans="18:18" x14ac:dyDescent="0.25">
      <c r="R378" s="159"/>
    </row>
    <row r="379" spans="18:18" x14ac:dyDescent="0.25">
      <c r="R379" s="159"/>
    </row>
    <row r="380" spans="18:18" x14ac:dyDescent="0.25">
      <c r="R380" s="159"/>
    </row>
    <row r="381" spans="18:18" x14ac:dyDescent="0.25">
      <c r="R381" s="159"/>
    </row>
    <row r="382" spans="18:18" x14ac:dyDescent="0.25">
      <c r="R382" s="159"/>
    </row>
    <row r="383" spans="18:18" x14ac:dyDescent="0.25">
      <c r="R383" s="159"/>
    </row>
    <row r="384" spans="18:18" x14ac:dyDescent="0.25">
      <c r="R384" s="159"/>
    </row>
    <row r="385" spans="18:18" x14ac:dyDescent="0.25">
      <c r="R385" s="159"/>
    </row>
    <row r="386" spans="18:18" x14ac:dyDescent="0.25">
      <c r="R386" s="159"/>
    </row>
    <row r="387" spans="18:18" x14ac:dyDescent="0.25">
      <c r="R387" s="159"/>
    </row>
    <row r="388" spans="18:18" x14ac:dyDescent="0.25">
      <c r="R388" s="159"/>
    </row>
    <row r="389" spans="18:18" x14ac:dyDescent="0.25">
      <c r="R389" s="159"/>
    </row>
    <row r="390" spans="18:18" x14ac:dyDescent="0.25">
      <c r="R390" s="159"/>
    </row>
    <row r="391" spans="18:18" x14ac:dyDescent="0.25">
      <c r="R391" s="159"/>
    </row>
    <row r="392" spans="18:18" x14ac:dyDescent="0.25">
      <c r="R392" s="159"/>
    </row>
    <row r="393" spans="18:18" x14ac:dyDescent="0.25">
      <c r="R393" s="159"/>
    </row>
    <row r="394" spans="18:18" x14ac:dyDescent="0.25">
      <c r="R394" s="159"/>
    </row>
    <row r="395" spans="18:18" x14ac:dyDescent="0.25">
      <c r="R395" s="159"/>
    </row>
    <row r="396" spans="18:18" x14ac:dyDescent="0.25">
      <c r="R396" s="159"/>
    </row>
    <row r="397" spans="18:18" x14ac:dyDescent="0.25">
      <c r="R397" s="159"/>
    </row>
    <row r="398" spans="18:18" x14ac:dyDescent="0.25">
      <c r="R398" s="159"/>
    </row>
    <row r="399" spans="18:18" x14ac:dyDescent="0.25">
      <c r="R399" s="159"/>
    </row>
    <row r="400" spans="18:18" x14ac:dyDescent="0.25">
      <c r="R400" s="159"/>
    </row>
    <row r="401" spans="18:18" x14ac:dyDescent="0.25">
      <c r="R401" s="159"/>
    </row>
    <row r="402" spans="18:18" x14ac:dyDescent="0.25">
      <c r="R402" s="159"/>
    </row>
    <row r="403" spans="18:18" x14ac:dyDescent="0.25">
      <c r="R403" s="159"/>
    </row>
    <row r="404" spans="18:18" x14ac:dyDescent="0.25">
      <c r="R404" s="159"/>
    </row>
    <row r="405" spans="18:18" x14ac:dyDescent="0.25">
      <c r="R405" s="159"/>
    </row>
    <row r="406" spans="18:18" x14ac:dyDescent="0.25">
      <c r="R406" s="159"/>
    </row>
    <row r="407" spans="18:18" x14ac:dyDescent="0.25">
      <c r="R407" s="159"/>
    </row>
    <row r="408" spans="18:18" x14ac:dyDescent="0.25">
      <c r="R408" s="159"/>
    </row>
    <row r="409" spans="18:18" x14ac:dyDescent="0.25">
      <c r="R409" s="159"/>
    </row>
    <row r="410" spans="18:18" x14ac:dyDescent="0.25">
      <c r="R410" s="159"/>
    </row>
    <row r="411" spans="18:18" x14ac:dyDescent="0.25">
      <c r="R411" s="159"/>
    </row>
    <row r="412" spans="18:18" x14ac:dyDescent="0.25">
      <c r="R412" s="159"/>
    </row>
    <row r="413" spans="18:18" x14ac:dyDescent="0.25">
      <c r="R413" s="159"/>
    </row>
    <row r="414" spans="18:18" x14ac:dyDescent="0.25">
      <c r="R414" s="159"/>
    </row>
    <row r="415" spans="18:18" x14ac:dyDescent="0.25">
      <c r="R415" s="159"/>
    </row>
    <row r="416" spans="18:18" x14ac:dyDescent="0.25">
      <c r="R416" s="159"/>
    </row>
    <row r="417" spans="18:18" x14ac:dyDescent="0.25">
      <c r="R417" s="159"/>
    </row>
    <row r="418" spans="18:18" x14ac:dyDescent="0.25">
      <c r="R418" s="159"/>
    </row>
    <row r="419" spans="18:18" x14ac:dyDescent="0.25">
      <c r="R419" s="159"/>
    </row>
    <row r="420" spans="18:18" x14ac:dyDescent="0.25">
      <c r="R420" s="159"/>
    </row>
    <row r="421" spans="18:18" x14ac:dyDescent="0.25">
      <c r="R421" s="159"/>
    </row>
    <row r="422" spans="18:18" x14ac:dyDescent="0.25">
      <c r="R422" s="159"/>
    </row>
    <row r="423" spans="18:18" x14ac:dyDescent="0.25">
      <c r="R423" s="159"/>
    </row>
    <row r="424" spans="18:18" x14ac:dyDescent="0.25">
      <c r="R424" s="159"/>
    </row>
    <row r="425" spans="18:18" x14ac:dyDescent="0.25">
      <c r="R425" s="159"/>
    </row>
    <row r="426" spans="18:18" x14ac:dyDescent="0.25">
      <c r="R426" s="159"/>
    </row>
    <row r="427" spans="18:18" x14ac:dyDescent="0.25">
      <c r="R427" s="159"/>
    </row>
    <row r="428" spans="18:18" x14ac:dyDescent="0.25">
      <c r="R428" s="159"/>
    </row>
    <row r="429" spans="18:18" x14ac:dyDescent="0.25">
      <c r="R429" s="159"/>
    </row>
    <row r="430" spans="18:18" x14ac:dyDescent="0.25">
      <c r="R430" s="159"/>
    </row>
    <row r="431" spans="18:18" x14ac:dyDescent="0.25">
      <c r="R431" s="159"/>
    </row>
    <row r="432" spans="18:18" x14ac:dyDescent="0.25">
      <c r="R432" s="159"/>
    </row>
    <row r="433" spans="18:18" x14ac:dyDescent="0.25">
      <c r="R433" s="159"/>
    </row>
    <row r="434" spans="18:18" x14ac:dyDescent="0.25">
      <c r="R434" s="159"/>
    </row>
    <row r="435" spans="18:18" x14ac:dyDescent="0.25">
      <c r="R435" s="159"/>
    </row>
    <row r="436" spans="18:18" x14ac:dyDescent="0.25">
      <c r="R436" s="159"/>
    </row>
    <row r="437" spans="18:18" x14ac:dyDescent="0.25">
      <c r="R437" s="159"/>
    </row>
    <row r="438" spans="18:18" x14ac:dyDescent="0.25">
      <c r="R438" s="159"/>
    </row>
    <row r="439" spans="18:18" x14ac:dyDescent="0.25">
      <c r="R439" s="159"/>
    </row>
    <row r="440" spans="18:18" x14ac:dyDescent="0.25">
      <c r="R440" s="159"/>
    </row>
    <row r="441" spans="18:18" x14ac:dyDescent="0.25">
      <c r="R441" s="159"/>
    </row>
    <row r="442" spans="18:18" x14ac:dyDescent="0.25">
      <c r="R442" s="159"/>
    </row>
    <row r="443" spans="18:18" x14ac:dyDescent="0.25">
      <c r="R443" s="159"/>
    </row>
    <row r="444" spans="18:18" x14ac:dyDescent="0.25">
      <c r="R444" s="159"/>
    </row>
    <row r="445" spans="18:18" x14ac:dyDescent="0.25">
      <c r="R445" s="159"/>
    </row>
    <row r="446" spans="18:18" x14ac:dyDescent="0.25">
      <c r="R446" s="159"/>
    </row>
    <row r="447" spans="18:18" x14ac:dyDescent="0.25">
      <c r="R447" s="159"/>
    </row>
    <row r="448" spans="18:18" x14ac:dyDescent="0.25">
      <c r="R448" s="159"/>
    </row>
    <row r="449" spans="18:18" x14ac:dyDescent="0.25">
      <c r="R449" s="159"/>
    </row>
    <row r="450" spans="18:18" x14ac:dyDescent="0.25">
      <c r="R450" s="159"/>
    </row>
    <row r="451" spans="18:18" x14ac:dyDescent="0.25">
      <c r="R451" s="159"/>
    </row>
    <row r="452" spans="18:18" x14ac:dyDescent="0.25">
      <c r="R452" s="159"/>
    </row>
    <row r="453" spans="18:18" x14ac:dyDescent="0.25">
      <c r="R453" s="159"/>
    </row>
    <row r="454" spans="18:18" x14ac:dyDescent="0.25">
      <c r="R454" s="159"/>
    </row>
    <row r="455" spans="18:18" x14ac:dyDescent="0.25">
      <c r="R455" s="159"/>
    </row>
    <row r="456" spans="18:18" x14ac:dyDescent="0.25">
      <c r="R456" s="159"/>
    </row>
    <row r="457" spans="18:18" x14ac:dyDescent="0.25">
      <c r="R457" s="159"/>
    </row>
    <row r="458" spans="18:18" x14ac:dyDescent="0.25">
      <c r="R458" s="159"/>
    </row>
    <row r="459" spans="18:18" x14ac:dyDescent="0.25">
      <c r="R459" s="159"/>
    </row>
    <row r="460" spans="18:18" x14ac:dyDescent="0.25">
      <c r="R460" s="159"/>
    </row>
    <row r="461" spans="18:18" x14ac:dyDescent="0.25">
      <c r="R461" s="159"/>
    </row>
    <row r="462" spans="18:18" x14ac:dyDescent="0.25">
      <c r="R462" s="159"/>
    </row>
    <row r="463" spans="18:18" x14ac:dyDescent="0.25">
      <c r="R463" s="159"/>
    </row>
    <row r="464" spans="18:18" x14ac:dyDescent="0.25">
      <c r="R464" s="159"/>
    </row>
    <row r="465" spans="18:18" x14ac:dyDescent="0.25">
      <c r="R465" s="159"/>
    </row>
    <row r="466" spans="18:18" x14ac:dyDescent="0.25">
      <c r="R466" s="159"/>
    </row>
    <row r="467" spans="18:18" x14ac:dyDescent="0.25">
      <c r="R467" s="159"/>
    </row>
    <row r="468" spans="18:18" x14ac:dyDescent="0.25">
      <c r="R468" s="159"/>
    </row>
    <row r="469" spans="18:18" x14ac:dyDescent="0.25">
      <c r="R469" s="159"/>
    </row>
    <row r="470" spans="18:18" x14ac:dyDescent="0.25">
      <c r="R470" s="159"/>
    </row>
    <row r="471" spans="18:18" x14ac:dyDescent="0.25">
      <c r="R471" s="159"/>
    </row>
    <row r="472" spans="18:18" x14ac:dyDescent="0.25">
      <c r="R472" s="159"/>
    </row>
    <row r="473" spans="18:18" x14ac:dyDescent="0.25">
      <c r="R473" s="159"/>
    </row>
    <row r="474" spans="18:18" x14ac:dyDescent="0.25">
      <c r="R474" s="159"/>
    </row>
    <row r="475" spans="18:18" x14ac:dyDescent="0.25">
      <c r="R475" s="159"/>
    </row>
    <row r="476" spans="18:18" x14ac:dyDescent="0.25">
      <c r="R476" s="159"/>
    </row>
    <row r="477" spans="18:18" x14ac:dyDescent="0.25">
      <c r="R477" s="159"/>
    </row>
    <row r="478" spans="18:18" x14ac:dyDescent="0.25">
      <c r="R478" s="159"/>
    </row>
    <row r="479" spans="18:18" x14ac:dyDescent="0.25">
      <c r="R479" s="159"/>
    </row>
    <row r="480" spans="18:18" x14ac:dyDescent="0.25">
      <c r="R480" s="159"/>
    </row>
    <row r="481" spans="18:18" x14ac:dyDescent="0.25">
      <c r="R481" s="159"/>
    </row>
    <row r="482" spans="18:18" x14ac:dyDescent="0.25">
      <c r="R482" s="159"/>
    </row>
    <row r="483" spans="18:18" x14ac:dyDescent="0.25">
      <c r="R483" s="159"/>
    </row>
    <row r="484" spans="18:18" x14ac:dyDescent="0.25">
      <c r="R484" s="159"/>
    </row>
    <row r="485" spans="18:18" x14ac:dyDescent="0.25">
      <c r="R485" s="159"/>
    </row>
    <row r="486" spans="18:18" x14ac:dyDescent="0.25">
      <c r="R486" s="159"/>
    </row>
    <row r="487" spans="18:18" x14ac:dyDescent="0.25">
      <c r="R487" s="159"/>
    </row>
    <row r="488" spans="18:18" x14ac:dyDescent="0.25">
      <c r="R488" s="159"/>
    </row>
    <row r="489" spans="18:18" x14ac:dyDescent="0.25">
      <c r="R489" s="159"/>
    </row>
    <row r="490" spans="18:18" x14ac:dyDescent="0.25">
      <c r="R490" s="159"/>
    </row>
    <row r="491" spans="18:18" x14ac:dyDescent="0.25">
      <c r="R491" s="159"/>
    </row>
    <row r="492" spans="18:18" x14ac:dyDescent="0.25">
      <c r="R492" s="159"/>
    </row>
    <row r="493" spans="18:18" x14ac:dyDescent="0.25">
      <c r="R493" s="159"/>
    </row>
    <row r="494" spans="18:18" x14ac:dyDescent="0.25">
      <c r="R494" s="159"/>
    </row>
    <row r="495" spans="18:18" x14ac:dyDescent="0.25">
      <c r="R495" s="159"/>
    </row>
    <row r="496" spans="18:18" x14ac:dyDescent="0.25">
      <c r="R496" s="159"/>
    </row>
    <row r="497" spans="18:18" x14ac:dyDescent="0.25">
      <c r="R497" s="159"/>
    </row>
    <row r="498" spans="18:18" x14ac:dyDescent="0.25">
      <c r="R498" s="159"/>
    </row>
    <row r="499" spans="18:18" x14ac:dyDescent="0.25">
      <c r="R499" s="159"/>
    </row>
    <row r="500" spans="18:18" x14ac:dyDescent="0.25">
      <c r="R500" s="159"/>
    </row>
    <row r="501" spans="18:18" x14ac:dyDescent="0.25">
      <c r="R501" s="159"/>
    </row>
    <row r="502" spans="18:18" x14ac:dyDescent="0.25">
      <c r="R502" s="159"/>
    </row>
    <row r="503" spans="18:18" x14ac:dyDescent="0.25">
      <c r="R503" s="159"/>
    </row>
    <row r="504" spans="18:18" x14ac:dyDescent="0.25">
      <c r="R504" s="159"/>
    </row>
    <row r="505" spans="18:18" x14ac:dyDescent="0.25">
      <c r="R505" s="159"/>
    </row>
    <row r="506" spans="18:18" x14ac:dyDescent="0.25">
      <c r="R506" s="159"/>
    </row>
    <row r="507" spans="18:18" x14ac:dyDescent="0.25">
      <c r="R507" s="159"/>
    </row>
    <row r="508" spans="18:18" x14ac:dyDescent="0.25">
      <c r="R508" s="159"/>
    </row>
    <row r="509" spans="18:18" x14ac:dyDescent="0.25">
      <c r="R509" s="159"/>
    </row>
    <row r="510" spans="18:18" x14ac:dyDescent="0.25">
      <c r="R510" s="159"/>
    </row>
    <row r="511" spans="18:18" x14ac:dyDescent="0.25">
      <c r="R511" s="159"/>
    </row>
    <row r="512" spans="18:18" x14ac:dyDescent="0.25">
      <c r="R512" s="159"/>
    </row>
    <row r="513" spans="18:18" x14ac:dyDescent="0.25">
      <c r="R513" s="159"/>
    </row>
    <row r="514" spans="18:18" x14ac:dyDescent="0.25">
      <c r="R514" s="159"/>
    </row>
    <row r="515" spans="18:18" x14ac:dyDescent="0.25">
      <c r="R515" s="159"/>
    </row>
    <row r="516" spans="18:18" x14ac:dyDescent="0.25">
      <c r="R516" s="159"/>
    </row>
    <row r="517" spans="18:18" x14ac:dyDescent="0.25">
      <c r="R517" s="159"/>
    </row>
    <row r="518" spans="18:18" x14ac:dyDescent="0.25">
      <c r="R518" s="159"/>
    </row>
    <row r="519" spans="18:18" x14ac:dyDescent="0.25">
      <c r="R519" s="159"/>
    </row>
    <row r="520" spans="18:18" x14ac:dyDescent="0.25">
      <c r="R520" s="159"/>
    </row>
    <row r="521" spans="18:18" x14ac:dyDescent="0.25">
      <c r="R521" s="159"/>
    </row>
    <row r="522" spans="18:18" x14ac:dyDescent="0.25">
      <c r="R522" s="159"/>
    </row>
    <row r="523" spans="18:18" x14ac:dyDescent="0.25">
      <c r="R523" s="159"/>
    </row>
    <row r="524" spans="18:18" x14ac:dyDescent="0.25">
      <c r="R524" s="159"/>
    </row>
    <row r="525" spans="18:18" x14ac:dyDescent="0.25">
      <c r="R525" s="159"/>
    </row>
    <row r="526" spans="18:18" x14ac:dyDescent="0.25">
      <c r="R526" s="159"/>
    </row>
    <row r="527" spans="18:18" x14ac:dyDescent="0.25">
      <c r="R527" s="159"/>
    </row>
    <row r="528" spans="18:18" x14ac:dyDescent="0.25">
      <c r="R528" s="159"/>
    </row>
    <row r="529" spans="18:18" x14ac:dyDescent="0.25">
      <c r="R529" s="159"/>
    </row>
    <row r="530" spans="18:18" x14ac:dyDescent="0.25">
      <c r="R530" s="159"/>
    </row>
    <row r="531" spans="18:18" x14ac:dyDescent="0.25">
      <c r="R531" s="159"/>
    </row>
    <row r="532" spans="18:18" x14ac:dyDescent="0.25">
      <c r="R532" s="159"/>
    </row>
    <row r="533" spans="18:18" x14ac:dyDescent="0.25">
      <c r="R533" s="159"/>
    </row>
    <row r="534" spans="18:18" x14ac:dyDescent="0.25">
      <c r="R534" s="159"/>
    </row>
    <row r="535" spans="18:18" x14ac:dyDescent="0.25">
      <c r="R535" s="159"/>
    </row>
    <row r="536" spans="18:18" x14ac:dyDescent="0.25">
      <c r="R536" s="159"/>
    </row>
    <row r="537" spans="18:18" x14ac:dyDescent="0.25">
      <c r="R537" s="159"/>
    </row>
    <row r="538" spans="18:18" x14ac:dyDescent="0.25">
      <c r="R538" s="159"/>
    </row>
    <row r="539" spans="18:18" x14ac:dyDescent="0.25">
      <c r="R539" s="159"/>
    </row>
    <row r="540" spans="18:18" x14ac:dyDescent="0.25">
      <c r="R540" s="159"/>
    </row>
    <row r="541" spans="18:18" x14ac:dyDescent="0.25">
      <c r="R541" s="159"/>
    </row>
    <row r="542" spans="18:18" x14ac:dyDescent="0.25">
      <c r="R542" s="159"/>
    </row>
    <row r="543" spans="18:18" x14ac:dyDescent="0.25">
      <c r="R543" s="159"/>
    </row>
    <row r="544" spans="18:18" x14ac:dyDescent="0.25">
      <c r="R544" s="159"/>
    </row>
    <row r="545" spans="18:18" x14ac:dyDescent="0.25">
      <c r="R545" s="159"/>
    </row>
    <row r="546" spans="18:18" x14ac:dyDescent="0.25">
      <c r="R546" s="159"/>
    </row>
    <row r="547" spans="18:18" x14ac:dyDescent="0.25">
      <c r="R547" s="159"/>
    </row>
    <row r="548" spans="18:18" x14ac:dyDescent="0.25">
      <c r="R548" s="159"/>
    </row>
    <row r="549" spans="18:18" x14ac:dyDescent="0.25">
      <c r="R549" s="159"/>
    </row>
    <row r="550" spans="18:18" x14ac:dyDescent="0.25">
      <c r="R550" s="159"/>
    </row>
    <row r="551" spans="18:18" x14ac:dyDescent="0.25">
      <c r="R551" s="159"/>
    </row>
    <row r="552" spans="18:18" x14ac:dyDescent="0.25">
      <c r="R552" s="159"/>
    </row>
    <row r="553" spans="18:18" x14ac:dyDescent="0.25">
      <c r="R553" s="159"/>
    </row>
    <row r="554" spans="18:18" x14ac:dyDescent="0.25">
      <c r="R554" s="159"/>
    </row>
    <row r="555" spans="18:18" x14ac:dyDescent="0.25">
      <c r="R555" s="159"/>
    </row>
    <row r="556" spans="18:18" x14ac:dyDescent="0.25">
      <c r="R556" s="159"/>
    </row>
    <row r="557" spans="18:18" x14ac:dyDescent="0.25">
      <c r="R557" s="159"/>
    </row>
    <row r="558" spans="18:18" x14ac:dyDescent="0.25">
      <c r="R558" s="159"/>
    </row>
    <row r="559" spans="18:18" x14ac:dyDescent="0.25">
      <c r="R559" s="159"/>
    </row>
    <row r="560" spans="18:18" x14ac:dyDescent="0.25">
      <c r="R560" s="159"/>
    </row>
    <row r="561" spans="18:18" x14ac:dyDescent="0.25">
      <c r="R561" s="159"/>
    </row>
    <row r="562" spans="18:18" x14ac:dyDescent="0.25">
      <c r="R562" s="159"/>
    </row>
    <row r="563" spans="18:18" x14ac:dyDescent="0.25">
      <c r="R563" s="159"/>
    </row>
    <row r="564" spans="18:18" x14ac:dyDescent="0.25">
      <c r="R564" s="159"/>
    </row>
    <row r="565" spans="18:18" x14ac:dyDescent="0.25">
      <c r="R565" s="159"/>
    </row>
    <row r="566" spans="18:18" x14ac:dyDescent="0.25">
      <c r="R566" s="159"/>
    </row>
    <row r="567" spans="18:18" x14ac:dyDescent="0.25">
      <c r="R567" s="159"/>
    </row>
    <row r="568" spans="18:18" x14ac:dyDescent="0.25">
      <c r="R568" s="159"/>
    </row>
    <row r="569" spans="18:18" x14ac:dyDescent="0.25">
      <c r="R569" s="159"/>
    </row>
    <row r="570" spans="18:18" x14ac:dyDescent="0.25">
      <c r="R570" s="159"/>
    </row>
    <row r="571" spans="18:18" x14ac:dyDescent="0.25">
      <c r="R571" s="159"/>
    </row>
    <row r="572" spans="18:18" x14ac:dyDescent="0.25">
      <c r="R572" s="159"/>
    </row>
    <row r="573" spans="18:18" x14ac:dyDescent="0.25">
      <c r="R573" s="159"/>
    </row>
    <row r="574" spans="18:18" x14ac:dyDescent="0.25">
      <c r="R574" s="159"/>
    </row>
    <row r="575" spans="18:18" x14ac:dyDescent="0.25">
      <c r="R575" s="159"/>
    </row>
    <row r="576" spans="18:18" x14ac:dyDescent="0.25">
      <c r="R576" s="159"/>
    </row>
    <row r="577" spans="18:18" x14ac:dyDescent="0.25">
      <c r="R577" s="159"/>
    </row>
    <row r="578" spans="18:18" x14ac:dyDescent="0.25">
      <c r="R578" s="159"/>
    </row>
    <row r="579" spans="18:18" x14ac:dyDescent="0.25">
      <c r="R579" s="159"/>
    </row>
    <row r="580" spans="18:18" x14ac:dyDescent="0.25">
      <c r="R580" s="159"/>
    </row>
    <row r="581" spans="18:18" x14ac:dyDescent="0.25">
      <c r="R581" s="159"/>
    </row>
    <row r="582" spans="18:18" x14ac:dyDescent="0.25">
      <c r="R582" s="159"/>
    </row>
    <row r="583" spans="18:18" x14ac:dyDescent="0.25">
      <c r="R583" s="159"/>
    </row>
    <row r="584" spans="18:18" x14ac:dyDescent="0.25">
      <c r="R584" s="159"/>
    </row>
    <row r="585" spans="18:18" x14ac:dyDescent="0.25">
      <c r="R585" s="159"/>
    </row>
    <row r="586" spans="18:18" x14ac:dyDescent="0.25">
      <c r="R586" s="159"/>
    </row>
    <row r="587" spans="18:18" x14ac:dyDescent="0.25">
      <c r="R587" s="159"/>
    </row>
    <row r="588" spans="18:18" x14ac:dyDescent="0.25">
      <c r="R588" s="159"/>
    </row>
    <row r="589" spans="18:18" x14ac:dyDescent="0.25">
      <c r="R589" s="159"/>
    </row>
    <row r="590" spans="18:18" x14ac:dyDescent="0.25">
      <c r="R590" s="159"/>
    </row>
    <row r="591" spans="18:18" x14ac:dyDescent="0.25">
      <c r="R591" s="159"/>
    </row>
    <row r="592" spans="18:18" x14ac:dyDescent="0.25">
      <c r="R592" s="159"/>
    </row>
    <row r="593" spans="18:18" x14ac:dyDescent="0.25">
      <c r="R593" s="159"/>
    </row>
    <row r="594" spans="18:18" x14ac:dyDescent="0.25">
      <c r="R594" s="159"/>
    </row>
    <row r="595" spans="18:18" x14ac:dyDescent="0.25">
      <c r="R595" s="159"/>
    </row>
    <row r="596" spans="18:18" x14ac:dyDescent="0.25">
      <c r="R596" s="159"/>
    </row>
    <row r="597" spans="18:18" x14ac:dyDescent="0.25">
      <c r="R597" s="159"/>
    </row>
    <row r="598" spans="18:18" x14ac:dyDescent="0.25">
      <c r="R598" s="159"/>
    </row>
    <row r="599" spans="18:18" x14ac:dyDescent="0.25">
      <c r="R599" s="159"/>
    </row>
    <row r="600" spans="18:18" x14ac:dyDescent="0.25">
      <c r="R600" s="159"/>
    </row>
    <row r="601" spans="18:18" x14ac:dyDescent="0.25">
      <c r="R601" s="159"/>
    </row>
    <row r="602" spans="18:18" x14ac:dyDescent="0.25">
      <c r="R602" s="159"/>
    </row>
    <row r="603" spans="18:18" x14ac:dyDescent="0.25">
      <c r="R603" s="159"/>
    </row>
    <row r="604" spans="18:18" x14ac:dyDescent="0.25">
      <c r="R604" s="159"/>
    </row>
    <row r="605" spans="18:18" x14ac:dyDescent="0.25">
      <c r="R605" s="159"/>
    </row>
    <row r="606" spans="18:18" x14ac:dyDescent="0.25">
      <c r="R606" s="159"/>
    </row>
    <row r="607" spans="18:18" x14ac:dyDescent="0.25">
      <c r="R607" s="159"/>
    </row>
    <row r="608" spans="18:18" x14ac:dyDescent="0.25">
      <c r="R608" s="159"/>
    </row>
    <row r="609" spans="18:18" x14ac:dyDescent="0.25">
      <c r="R609" s="159"/>
    </row>
    <row r="610" spans="18:18" x14ac:dyDescent="0.25">
      <c r="R610" s="159"/>
    </row>
    <row r="611" spans="18:18" x14ac:dyDescent="0.25">
      <c r="R611" s="159"/>
    </row>
    <row r="612" spans="18:18" x14ac:dyDescent="0.25">
      <c r="R612" s="159"/>
    </row>
    <row r="613" spans="18:18" x14ac:dyDescent="0.25">
      <c r="R613" s="159"/>
    </row>
    <row r="614" spans="18:18" x14ac:dyDescent="0.25">
      <c r="R614" s="159"/>
    </row>
    <row r="615" spans="18:18" x14ac:dyDescent="0.25">
      <c r="R615" s="159"/>
    </row>
    <row r="616" spans="18:18" x14ac:dyDescent="0.25">
      <c r="R616" s="159"/>
    </row>
    <row r="617" spans="18:18" x14ac:dyDescent="0.25">
      <c r="R617" s="159"/>
    </row>
    <row r="618" spans="18:18" x14ac:dyDescent="0.25">
      <c r="R618" s="159"/>
    </row>
    <row r="619" spans="18:18" x14ac:dyDescent="0.25">
      <c r="R619" s="159"/>
    </row>
    <row r="620" spans="18:18" x14ac:dyDescent="0.25">
      <c r="R620" s="159"/>
    </row>
    <row r="621" spans="18:18" x14ac:dyDescent="0.25">
      <c r="R621" s="159"/>
    </row>
    <row r="622" spans="18:18" x14ac:dyDescent="0.25">
      <c r="R622" s="159"/>
    </row>
    <row r="623" spans="18:18" x14ac:dyDescent="0.25">
      <c r="R623" s="159"/>
    </row>
    <row r="624" spans="18:18" x14ac:dyDescent="0.25">
      <c r="R624" s="159"/>
    </row>
    <row r="625" spans="18:18" x14ac:dyDescent="0.25">
      <c r="R625" s="159"/>
    </row>
    <row r="626" spans="18:18" x14ac:dyDescent="0.25">
      <c r="R626" s="159"/>
    </row>
    <row r="627" spans="18:18" x14ac:dyDescent="0.25">
      <c r="R627" s="159"/>
    </row>
    <row r="628" spans="18:18" x14ac:dyDescent="0.25">
      <c r="R628" s="159"/>
    </row>
    <row r="629" spans="18:18" x14ac:dyDescent="0.25">
      <c r="R629" s="159"/>
    </row>
    <row r="630" spans="18:18" x14ac:dyDescent="0.25">
      <c r="R630" s="159"/>
    </row>
    <row r="631" spans="18:18" x14ac:dyDescent="0.25">
      <c r="R631" s="159"/>
    </row>
    <row r="632" spans="18:18" x14ac:dyDescent="0.25">
      <c r="R632" s="159"/>
    </row>
    <row r="633" spans="18:18" x14ac:dyDescent="0.25">
      <c r="R633" s="159"/>
    </row>
    <row r="634" spans="18:18" x14ac:dyDescent="0.25">
      <c r="R634" s="159"/>
    </row>
    <row r="635" spans="18:18" x14ac:dyDescent="0.25">
      <c r="R635" s="159"/>
    </row>
    <row r="636" spans="18:18" x14ac:dyDescent="0.25">
      <c r="R636" s="159"/>
    </row>
    <row r="637" spans="18:18" x14ac:dyDescent="0.25">
      <c r="R637" s="159"/>
    </row>
    <row r="638" spans="18:18" x14ac:dyDescent="0.25">
      <c r="R638" s="159"/>
    </row>
    <row r="639" spans="18:18" x14ac:dyDescent="0.25">
      <c r="R639" s="159"/>
    </row>
    <row r="640" spans="18:18" x14ac:dyDescent="0.25">
      <c r="R640" s="159"/>
    </row>
    <row r="641" spans="18:18" x14ac:dyDescent="0.25">
      <c r="R641" s="159"/>
    </row>
    <row r="642" spans="18:18" x14ac:dyDescent="0.25">
      <c r="R642" s="159"/>
    </row>
    <row r="643" spans="18:18" x14ac:dyDescent="0.25">
      <c r="R643" s="159"/>
    </row>
    <row r="644" spans="18:18" x14ac:dyDescent="0.25">
      <c r="R644" s="159"/>
    </row>
    <row r="645" spans="18:18" x14ac:dyDescent="0.25">
      <c r="R645" s="159"/>
    </row>
    <row r="646" spans="18:18" x14ac:dyDescent="0.25">
      <c r="R646" s="159"/>
    </row>
    <row r="647" spans="18:18" x14ac:dyDescent="0.25">
      <c r="R647" s="159"/>
    </row>
    <row r="648" spans="18:18" x14ac:dyDescent="0.25">
      <c r="R648" s="159"/>
    </row>
    <row r="649" spans="18:18" x14ac:dyDescent="0.25">
      <c r="R649" s="159"/>
    </row>
    <row r="650" spans="18:18" x14ac:dyDescent="0.25">
      <c r="R650" s="159"/>
    </row>
    <row r="651" spans="18:18" x14ac:dyDescent="0.25">
      <c r="R651" s="159"/>
    </row>
    <row r="652" spans="18:18" x14ac:dyDescent="0.25">
      <c r="R652" s="159"/>
    </row>
    <row r="653" spans="18:18" x14ac:dyDescent="0.25">
      <c r="R653" s="159"/>
    </row>
    <row r="654" spans="18:18" x14ac:dyDescent="0.25">
      <c r="R654" s="159"/>
    </row>
    <row r="655" spans="18:18" x14ac:dyDescent="0.25">
      <c r="R655" s="159"/>
    </row>
    <row r="656" spans="18:18" x14ac:dyDescent="0.25">
      <c r="R656" s="159"/>
    </row>
    <row r="657" spans="18:18" x14ac:dyDescent="0.25">
      <c r="R657" s="159"/>
    </row>
    <row r="658" spans="18:18" x14ac:dyDescent="0.25">
      <c r="R658" s="159"/>
    </row>
    <row r="659" spans="18:18" x14ac:dyDescent="0.25">
      <c r="R659" s="159"/>
    </row>
    <row r="660" spans="18:18" x14ac:dyDescent="0.25">
      <c r="R660" s="159"/>
    </row>
    <row r="661" spans="18:18" x14ac:dyDescent="0.25">
      <c r="R661" s="159"/>
    </row>
    <row r="662" spans="18:18" x14ac:dyDescent="0.25">
      <c r="R662" s="159"/>
    </row>
    <row r="663" spans="18:18" x14ac:dyDescent="0.25">
      <c r="R663" s="159"/>
    </row>
    <row r="664" spans="18:18" x14ac:dyDescent="0.25">
      <c r="R664" s="159"/>
    </row>
    <row r="665" spans="18:18" x14ac:dyDescent="0.25">
      <c r="R665" s="159"/>
    </row>
    <row r="666" spans="18:18" x14ac:dyDescent="0.25">
      <c r="R666" s="159"/>
    </row>
    <row r="667" spans="18:18" x14ac:dyDescent="0.25">
      <c r="R667" s="159"/>
    </row>
    <row r="668" spans="18:18" x14ac:dyDescent="0.25">
      <c r="R668" s="159"/>
    </row>
    <row r="669" spans="18:18" x14ac:dyDescent="0.25">
      <c r="R669" s="159"/>
    </row>
    <row r="670" spans="18:18" x14ac:dyDescent="0.25">
      <c r="R670" s="159"/>
    </row>
    <row r="671" spans="18:18" x14ac:dyDescent="0.25">
      <c r="R671" s="159"/>
    </row>
    <row r="672" spans="18:18" x14ac:dyDescent="0.25">
      <c r="R672" s="159"/>
    </row>
    <row r="673" spans="18:18" x14ac:dyDescent="0.25">
      <c r="R673" s="159"/>
    </row>
    <row r="674" spans="18:18" x14ac:dyDescent="0.25">
      <c r="R674" s="159"/>
    </row>
    <row r="675" spans="18:18" x14ac:dyDescent="0.25">
      <c r="R675" s="159"/>
    </row>
    <row r="676" spans="18:18" x14ac:dyDescent="0.25">
      <c r="R676" s="159"/>
    </row>
    <row r="677" spans="18:18" x14ac:dyDescent="0.25">
      <c r="R677" s="159"/>
    </row>
    <row r="678" spans="18:18" x14ac:dyDescent="0.25">
      <c r="R678" s="159"/>
    </row>
    <row r="679" spans="18:18" x14ac:dyDescent="0.25">
      <c r="R679" s="159"/>
    </row>
    <row r="680" spans="18:18" x14ac:dyDescent="0.25">
      <c r="R680" s="159"/>
    </row>
    <row r="681" spans="18:18" x14ac:dyDescent="0.25">
      <c r="R681" s="159"/>
    </row>
    <row r="682" spans="18:18" x14ac:dyDescent="0.25">
      <c r="R682" s="159"/>
    </row>
    <row r="683" spans="18:18" x14ac:dyDescent="0.25">
      <c r="R683" s="159"/>
    </row>
    <row r="684" spans="18:18" x14ac:dyDescent="0.25">
      <c r="R684" s="159"/>
    </row>
    <row r="685" spans="18:18" x14ac:dyDescent="0.25">
      <c r="R685" s="159"/>
    </row>
    <row r="686" spans="18:18" x14ac:dyDescent="0.25">
      <c r="R686" s="159"/>
    </row>
    <row r="687" spans="18:18" x14ac:dyDescent="0.25">
      <c r="R687" s="159"/>
    </row>
    <row r="688" spans="18:18" x14ac:dyDescent="0.25">
      <c r="R688" s="159"/>
    </row>
    <row r="689" spans="18:18" x14ac:dyDescent="0.25">
      <c r="R689" s="159"/>
    </row>
    <row r="690" spans="18:18" x14ac:dyDescent="0.25">
      <c r="R690" s="159"/>
    </row>
    <row r="691" spans="18:18" x14ac:dyDescent="0.25">
      <c r="R691" s="159"/>
    </row>
    <row r="692" spans="18:18" x14ac:dyDescent="0.25">
      <c r="R692" s="159"/>
    </row>
    <row r="693" spans="18:18" x14ac:dyDescent="0.25">
      <c r="R693" s="159"/>
    </row>
    <row r="694" spans="18:18" x14ac:dyDescent="0.25">
      <c r="R694" s="159"/>
    </row>
    <row r="695" spans="18:18" x14ac:dyDescent="0.25">
      <c r="R695" s="159"/>
    </row>
    <row r="696" spans="18:18" x14ac:dyDescent="0.25">
      <c r="R696" s="159"/>
    </row>
    <row r="697" spans="18:18" x14ac:dyDescent="0.25">
      <c r="R697" s="159"/>
    </row>
    <row r="698" spans="18:18" x14ac:dyDescent="0.25">
      <c r="R698" s="159"/>
    </row>
    <row r="699" spans="18:18" x14ac:dyDescent="0.25">
      <c r="R699" s="159"/>
    </row>
    <row r="700" spans="18:18" x14ac:dyDescent="0.25">
      <c r="R700" s="159"/>
    </row>
    <row r="701" spans="18:18" x14ac:dyDescent="0.25">
      <c r="R701" s="159"/>
    </row>
    <row r="702" spans="18:18" x14ac:dyDescent="0.25">
      <c r="R702" s="159"/>
    </row>
    <row r="703" spans="18:18" x14ac:dyDescent="0.25">
      <c r="R703" s="159"/>
    </row>
    <row r="704" spans="18:18" x14ac:dyDescent="0.25">
      <c r="R704" s="159"/>
    </row>
    <row r="705" spans="18:18" x14ac:dyDescent="0.25">
      <c r="R705" s="159"/>
    </row>
    <row r="706" spans="18:18" x14ac:dyDescent="0.25">
      <c r="R706" s="159"/>
    </row>
    <row r="707" spans="18:18" x14ac:dyDescent="0.25">
      <c r="R707" s="159"/>
    </row>
    <row r="708" spans="18:18" x14ac:dyDescent="0.25">
      <c r="R708" s="159"/>
    </row>
    <row r="709" spans="18:18" x14ac:dyDescent="0.25">
      <c r="R709" s="159"/>
    </row>
    <row r="710" spans="18:18" x14ac:dyDescent="0.25">
      <c r="R710" s="159"/>
    </row>
    <row r="711" spans="18:18" x14ac:dyDescent="0.25">
      <c r="R711" s="159"/>
    </row>
    <row r="712" spans="18:18" x14ac:dyDescent="0.25">
      <c r="R712" s="159"/>
    </row>
    <row r="713" spans="18:18" x14ac:dyDescent="0.25">
      <c r="R713" s="159"/>
    </row>
    <row r="714" spans="18:18" x14ac:dyDescent="0.25">
      <c r="R714" s="159"/>
    </row>
    <row r="715" spans="18:18" x14ac:dyDescent="0.25">
      <c r="R715" s="159"/>
    </row>
    <row r="716" spans="18:18" x14ac:dyDescent="0.25">
      <c r="R716" s="159"/>
    </row>
    <row r="717" spans="18:18" x14ac:dyDescent="0.25">
      <c r="R717" s="159"/>
    </row>
    <row r="718" spans="18:18" x14ac:dyDescent="0.25">
      <c r="R718" s="159"/>
    </row>
    <row r="719" spans="18:18" x14ac:dyDescent="0.25">
      <c r="R719" s="159"/>
    </row>
    <row r="720" spans="18:18" x14ac:dyDescent="0.25">
      <c r="R720" s="159"/>
    </row>
    <row r="721" spans="18:18" x14ac:dyDescent="0.25">
      <c r="R721" s="159"/>
    </row>
    <row r="722" spans="18:18" x14ac:dyDescent="0.25">
      <c r="R722" s="159"/>
    </row>
    <row r="723" spans="18:18" x14ac:dyDescent="0.25">
      <c r="R723" s="159"/>
    </row>
    <row r="724" spans="18:18" x14ac:dyDescent="0.25">
      <c r="R724" s="159"/>
    </row>
    <row r="725" spans="18:18" x14ac:dyDescent="0.25">
      <c r="R725" s="159"/>
    </row>
    <row r="726" spans="18:18" x14ac:dyDescent="0.25">
      <c r="R726" s="159"/>
    </row>
    <row r="727" spans="18:18" x14ac:dyDescent="0.25">
      <c r="R727" s="159"/>
    </row>
    <row r="728" spans="18:18" x14ac:dyDescent="0.25">
      <c r="R728" s="159"/>
    </row>
    <row r="729" spans="18:18" x14ac:dyDescent="0.25">
      <c r="R729" s="159"/>
    </row>
    <row r="730" spans="18:18" x14ac:dyDescent="0.25">
      <c r="R730" s="159"/>
    </row>
    <row r="731" spans="18:18" x14ac:dyDescent="0.25">
      <c r="R731" s="159"/>
    </row>
    <row r="732" spans="18:18" x14ac:dyDescent="0.25">
      <c r="R732" s="159"/>
    </row>
    <row r="733" spans="18:18" x14ac:dyDescent="0.25">
      <c r="R733" s="159"/>
    </row>
    <row r="734" spans="18:18" x14ac:dyDescent="0.25">
      <c r="R734" s="159"/>
    </row>
    <row r="735" spans="18:18" x14ac:dyDescent="0.25">
      <c r="R735" s="159"/>
    </row>
    <row r="736" spans="18:18" x14ac:dyDescent="0.25">
      <c r="R736" s="159"/>
    </row>
    <row r="737" spans="18:18" x14ac:dyDescent="0.25">
      <c r="R737" s="159"/>
    </row>
    <row r="738" spans="18:18" x14ac:dyDescent="0.25">
      <c r="R738" s="159"/>
    </row>
    <row r="739" spans="18:18" x14ac:dyDescent="0.25">
      <c r="R739" s="159"/>
    </row>
    <row r="740" spans="18:18" x14ac:dyDescent="0.25">
      <c r="R740" s="159"/>
    </row>
    <row r="741" spans="18:18" x14ac:dyDescent="0.25">
      <c r="R741" s="159"/>
    </row>
    <row r="742" spans="18:18" x14ac:dyDescent="0.25">
      <c r="R742" s="159"/>
    </row>
    <row r="743" spans="18:18" x14ac:dyDescent="0.25">
      <c r="R743" s="159"/>
    </row>
    <row r="744" spans="18:18" x14ac:dyDescent="0.25">
      <c r="R744" s="159"/>
    </row>
    <row r="745" spans="18:18" x14ac:dyDescent="0.25">
      <c r="R745" s="159"/>
    </row>
    <row r="746" spans="18:18" x14ac:dyDescent="0.25">
      <c r="R746" s="159"/>
    </row>
    <row r="747" spans="18:18" x14ac:dyDescent="0.25">
      <c r="R747" s="159"/>
    </row>
    <row r="748" spans="18:18" x14ac:dyDescent="0.25">
      <c r="R748" s="159"/>
    </row>
    <row r="749" spans="18:18" x14ac:dyDescent="0.25">
      <c r="R749" s="159"/>
    </row>
    <row r="750" spans="18:18" x14ac:dyDescent="0.25">
      <c r="R750" s="159"/>
    </row>
    <row r="751" spans="18:18" x14ac:dyDescent="0.25">
      <c r="R751" s="159"/>
    </row>
    <row r="752" spans="18:18" x14ac:dyDescent="0.25">
      <c r="R752" s="159"/>
    </row>
    <row r="753" spans="18:18" x14ac:dyDescent="0.25">
      <c r="R753" s="159"/>
    </row>
    <row r="754" spans="18:18" x14ac:dyDescent="0.25">
      <c r="R754" s="159"/>
    </row>
    <row r="755" spans="18:18" x14ac:dyDescent="0.25">
      <c r="R755" s="159"/>
    </row>
    <row r="756" spans="18:18" x14ac:dyDescent="0.25">
      <c r="R756" s="159"/>
    </row>
    <row r="757" spans="18:18" x14ac:dyDescent="0.25">
      <c r="R757" s="159"/>
    </row>
    <row r="758" spans="18:18" x14ac:dyDescent="0.25">
      <c r="R758" s="159"/>
    </row>
    <row r="759" spans="18:18" x14ac:dyDescent="0.25">
      <c r="R759" s="159"/>
    </row>
    <row r="760" spans="18:18" x14ac:dyDescent="0.25">
      <c r="R760" s="159"/>
    </row>
    <row r="761" spans="18:18" x14ac:dyDescent="0.25">
      <c r="R761" s="159"/>
    </row>
    <row r="762" spans="18:18" x14ac:dyDescent="0.25">
      <c r="R762" s="159"/>
    </row>
    <row r="763" spans="18:18" x14ac:dyDescent="0.25">
      <c r="R763" s="159"/>
    </row>
    <row r="764" spans="18:18" x14ac:dyDescent="0.25">
      <c r="R764" s="159"/>
    </row>
    <row r="765" spans="18:18" x14ac:dyDescent="0.25">
      <c r="R765" s="159"/>
    </row>
    <row r="766" spans="18:18" x14ac:dyDescent="0.25">
      <c r="R766" s="159"/>
    </row>
    <row r="767" spans="18:18" x14ac:dyDescent="0.25">
      <c r="R767" s="159"/>
    </row>
    <row r="768" spans="18:18" x14ac:dyDescent="0.25">
      <c r="R768" s="159"/>
    </row>
    <row r="769" spans="18:18" x14ac:dyDescent="0.25">
      <c r="R769" s="159"/>
    </row>
    <row r="770" spans="18:18" x14ac:dyDescent="0.25">
      <c r="R770" s="159"/>
    </row>
    <row r="771" spans="18:18" x14ac:dyDescent="0.25">
      <c r="R771" s="159"/>
    </row>
    <row r="772" spans="18:18" x14ac:dyDescent="0.25">
      <c r="R772" s="159"/>
    </row>
    <row r="773" spans="18:18" x14ac:dyDescent="0.25">
      <c r="R773" s="159"/>
    </row>
    <row r="774" spans="18:18" x14ac:dyDescent="0.25">
      <c r="R774" s="159"/>
    </row>
    <row r="775" spans="18:18" x14ac:dyDescent="0.25">
      <c r="R775" s="159"/>
    </row>
    <row r="776" spans="18:18" x14ac:dyDescent="0.25">
      <c r="R776" s="159"/>
    </row>
    <row r="777" spans="18:18" x14ac:dyDescent="0.25">
      <c r="R777" s="159"/>
    </row>
    <row r="778" spans="18:18" x14ac:dyDescent="0.25">
      <c r="R778" s="159"/>
    </row>
    <row r="779" spans="18:18" x14ac:dyDescent="0.25">
      <c r="R779" s="159"/>
    </row>
    <row r="780" spans="18:18" x14ac:dyDescent="0.25">
      <c r="R780" s="159"/>
    </row>
    <row r="781" spans="18:18" x14ac:dyDescent="0.25">
      <c r="R781" s="159"/>
    </row>
    <row r="782" spans="18:18" x14ac:dyDescent="0.25">
      <c r="R782" s="159"/>
    </row>
    <row r="783" spans="18:18" x14ac:dyDescent="0.25">
      <c r="R783" s="159"/>
    </row>
    <row r="784" spans="18:18" x14ac:dyDescent="0.25">
      <c r="R784" s="159"/>
    </row>
    <row r="785" spans="18:18" x14ac:dyDescent="0.25">
      <c r="R785" s="159"/>
    </row>
    <row r="786" spans="18:18" x14ac:dyDescent="0.25">
      <c r="R786" s="159"/>
    </row>
    <row r="787" spans="18:18" x14ac:dyDescent="0.25">
      <c r="R787" s="159"/>
    </row>
    <row r="788" spans="18:18" x14ac:dyDescent="0.25">
      <c r="R788" s="159"/>
    </row>
    <row r="789" spans="18:18" x14ac:dyDescent="0.25">
      <c r="R789" s="159"/>
    </row>
    <row r="790" spans="18:18" x14ac:dyDescent="0.25">
      <c r="R790" s="159"/>
    </row>
    <row r="791" spans="18:18" x14ac:dyDescent="0.25">
      <c r="R791" s="159"/>
    </row>
    <row r="792" spans="18:18" x14ac:dyDescent="0.25">
      <c r="R792" s="159"/>
    </row>
    <row r="793" spans="18:18" x14ac:dyDescent="0.25">
      <c r="R793" s="159"/>
    </row>
    <row r="794" spans="18:18" x14ac:dyDescent="0.25">
      <c r="R794" s="159"/>
    </row>
    <row r="795" spans="18:18" x14ac:dyDescent="0.25">
      <c r="R795" s="159"/>
    </row>
    <row r="796" spans="18:18" x14ac:dyDescent="0.25">
      <c r="R796" s="159"/>
    </row>
    <row r="797" spans="18:18" x14ac:dyDescent="0.25">
      <c r="R797" s="159"/>
    </row>
    <row r="798" spans="18:18" x14ac:dyDescent="0.25">
      <c r="R798" s="159"/>
    </row>
    <row r="799" spans="18:18" x14ac:dyDescent="0.25">
      <c r="R799" s="159"/>
    </row>
    <row r="800" spans="18:18" x14ac:dyDescent="0.25">
      <c r="R800" s="159"/>
    </row>
    <row r="801" spans="18:18" x14ac:dyDescent="0.25">
      <c r="R801" s="159"/>
    </row>
    <row r="802" spans="18:18" x14ac:dyDescent="0.25">
      <c r="R802" s="159"/>
    </row>
    <row r="803" spans="18:18" x14ac:dyDescent="0.25">
      <c r="R803" s="159"/>
    </row>
    <row r="804" spans="18:18" x14ac:dyDescent="0.25">
      <c r="R804" s="159"/>
    </row>
    <row r="805" spans="18:18" x14ac:dyDescent="0.25">
      <c r="R805" s="159"/>
    </row>
    <row r="806" spans="18:18" x14ac:dyDescent="0.25">
      <c r="R806" s="159"/>
    </row>
    <row r="807" spans="18:18" x14ac:dyDescent="0.25">
      <c r="R807" s="159"/>
    </row>
    <row r="808" spans="18:18" x14ac:dyDescent="0.25">
      <c r="R808" s="159"/>
    </row>
    <row r="809" spans="18:18" x14ac:dyDescent="0.25">
      <c r="R809" s="159"/>
    </row>
    <row r="810" spans="18:18" x14ac:dyDescent="0.25">
      <c r="R810" s="159"/>
    </row>
    <row r="811" spans="18:18" x14ac:dyDescent="0.25">
      <c r="R811" s="159"/>
    </row>
    <row r="812" spans="18:18" x14ac:dyDescent="0.25">
      <c r="R812" s="159"/>
    </row>
    <row r="813" spans="18:18" x14ac:dyDescent="0.25">
      <c r="R813" s="159"/>
    </row>
    <row r="814" spans="18:18" x14ac:dyDescent="0.25">
      <c r="R814" s="159"/>
    </row>
    <row r="815" spans="18:18" x14ac:dyDescent="0.25">
      <c r="R815" s="159"/>
    </row>
    <row r="816" spans="18:18" x14ac:dyDescent="0.25">
      <c r="R816" s="159"/>
    </row>
    <row r="817" spans="18:18" x14ac:dyDescent="0.25">
      <c r="R817" s="159"/>
    </row>
    <row r="818" spans="18:18" x14ac:dyDescent="0.25">
      <c r="R818" s="159"/>
    </row>
    <row r="819" spans="18:18" x14ac:dyDescent="0.25">
      <c r="R819" s="159"/>
    </row>
    <row r="820" spans="18:18" x14ac:dyDescent="0.25">
      <c r="R820" s="159"/>
    </row>
    <row r="821" spans="18:18" x14ac:dyDescent="0.25">
      <c r="R821" s="159"/>
    </row>
    <row r="822" spans="18:18" x14ac:dyDescent="0.25">
      <c r="R822" s="159"/>
    </row>
    <row r="823" spans="18:18" x14ac:dyDescent="0.25">
      <c r="R823" s="159"/>
    </row>
    <row r="824" spans="18:18" x14ac:dyDescent="0.25">
      <c r="R824" s="159"/>
    </row>
    <row r="825" spans="18:18" x14ac:dyDescent="0.25">
      <c r="R825" s="159"/>
    </row>
    <row r="826" spans="18:18" x14ac:dyDescent="0.25">
      <c r="R826" s="159"/>
    </row>
    <row r="827" spans="18:18" x14ac:dyDescent="0.25">
      <c r="R827" s="159"/>
    </row>
    <row r="828" spans="18:18" x14ac:dyDescent="0.25">
      <c r="R828" s="159"/>
    </row>
    <row r="829" spans="18:18" x14ac:dyDescent="0.25">
      <c r="R829" s="159"/>
    </row>
    <row r="830" spans="18:18" x14ac:dyDescent="0.25">
      <c r="R830" s="159"/>
    </row>
    <row r="831" spans="18:18" x14ac:dyDescent="0.25">
      <c r="R831" s="159"/>
    </row>
    <row r="832" spans="18:18" x14ac:dyDescent="0.25">
      <c r="R832" s="159"/>
    </row>
    <row r="833" spans="18:18" x14ac:dyDescent="0.25">
      <c r="R833" s="159"/>
    </row>
    <row r="834" spans="18:18" x14ac:dyDescent="0.25">
      <c r="R834" s="159"/>
    </row>
    <row r="835" spans="18:18" x14ac:dyDescent="0.25">
      <c r="R835" s="159"/>
    </row>
    <row r="836" spans="18:18" x14ac:dyDescent="0.25">
      <c r="R836" s="159"/>
    </row>
    <row r="837" spans="18:18" x14ac:dyDescent="0.25">
      <c r="R837" s="159"/>
    </row>
    <row r="838" spans="18:18" x14ac:dyDescent="0.25">
      <c r="R838" s="159"/>
    </row>
    <row r="839" spans="18:18" x14ac:dyDescent="0.25">
      <c r="R839" s="159"/>
    </row>
    <row r="840" spans="18:18" x14ac:dyDescent="0.25">
      <c r="R840" s="159"/>
    </row>
    <row r="841" spans="18:18" x14ac:dyDescent="0.25">
      <c r="R841" s="159"/>
    </row>
    <row r="842" spans="18:18" x14ac:dyDescent="0.25">
      <c r="R842" s="159"/>
    </row>
    <row r="843" spans="18:18" x14ac:dyDescent="0.25">
      <c r="R843" s="159"/>
    </row>
    <row r="844" spans="18:18" x14ac:dyDescent="0.25">
      <c r="R844" s="159"/>
    </row>
    <row r="845" spans="18:18" x14ac:dyDescent="0.25">
      <c r="R845" s="159"/>
    </row>
    <row r="846" spans="18:18" x14ac:dyDescent="0.25">
      <c r="R846" s="159"/>
    </row>
    <row r="847" spans="18:18" x14ac:dyDescent="0.25">
      <c r="R847" s="159"/>
    </row>
    <row r="848" spans="18:18" x14ac:dyDescent="0.25">
      <c r="R848" s="159"/>
    </row>
    <row r="849" spans="18:18" x14ac:dyDescent="0.25">
      <c r="R849" s="159"/>
    </row>
    <row r="850" spans="18:18" x14ac:dyDescent="0.25">
      <c r="R850" s="159"/>
    </row>
    <row r="851" spans="18:18" x14ac:dyDescent="0.25">
      <c r="R851" s="159"/>
    </row>
    <row r="852" spans="18:18" x14ac:dyDescent="0.25">
      <c r="R852" s="159"/>
    </row>
    <row r="853" spans="18:18" x14ac:dyDescent="0.25">
      <c r="R853" s="159"/>
    </row>
    <row r="854" spans="18:18" x14ac:dyDescent="0.25">
      <c r="R854" s="159"/>
    </row>
    <row r="855" spans="18:18" x14ac:dyDescent="0.25">
      <c r="R855" s="159"/>
    </row>
    <row r="856" spans="18:18" x14ac:dyDescent="0.25">
      <c r="R856" s="159"/>
    </row>
    <row r="857" spans="18:18" x14ac:dyDescent="0.25">
      <c r="R857" s="159"/>
    </row>
    <row r="858" spans="18:18" x14ac:dyDescent="0.25">
      <c r="R858" s="159"/>
    </row>
    <row r="859" spans="18:18" x14ac:dyDescent="0.25">
      <c r="R859" s="159"/>
    </row>
    <row r="860" spans="18:18" x14ac:dyDescent="0.25">
      <c r="R860" s="159"/>
    </row>
    <row r="861" spans="18:18" x14ac:dyDescent="0.25">
      <c r="R861" s="159"/>
    </row>
    <row r="862" spans="18:18" x14ac:dyDescent="0.25">
      <c r="R862" s="159"/>
    </row>
    <row r="863" spans="18:18" x14ac:dyDescent="0.25">
      <c r="R863" s="159"/>
    </row>
    <row r="864" spans="18:18" x14ac:dyDescent="0.25">
      <c r="R864" s="159"/>
    </row>
    <row r="865" spans="18:18" x14ac:dyDescent="0.25">
      <c r="R865" s="159"/>
    </row>
    <row r="866" spans="18:18" x14ac:dyDescent="0.25">
      <c r="R866" s="159"/>
    </row>
    <row r="867" spans="18:18" x14ac:dyDescent="0.25">
      <c r="R867" s="159"/>
    </row>
    <row r="868" spans="18:18" x14ac:dyDescent="0.25">
      <c r="R868" s="159"/>
    </row>
    <row r="869" spans="18:18" x14ac:dyDescent="0.25">
      <c r="R869" s="159"/>
    </row>
    <row r="870" spans="18:18" x14ac:dyDescent="0.25">
      <c r="R870" s="159"/>
    </row>
    <row r="871" spans="18:18" x14ac:dyDescent="0.25">
      <c r="R871" s="159"/>
    </row>
    <row r="872" spans="18:18" x14ac:dyDescent="0.25">
      <c r="R872" s="159"/>
    </row>
    <row r="873" spans="18:18" x14ac:dyDescent="0.25">
      <c r="R873" s="159"/>
    </row>
    <row r="874" spans="18:18" x14ac:dyDescent="0.25">
      <c r="R874" s="159"/>
    </row>
    <row r="875" spans="18:18" x14ac:dyDescent="0.25">
      <c r="R875" s="159"/>
    </row>
    <row r="876" spans="18:18" x14ac:dyDescent="0.25">
      <c r="R876" s="159"/>
    </row>
    <row r="877" spans="18:18" x14ac:dyDescent="0.25">
      <c r="R877" s="159"/>
    </row>
    <row r="878" spans="18:18" x14ac:dyDescent="0.25">
      <c r="R878" s="159"/>
    </row>
    <row r="879" spans="18:18" x14ac:dyDescent="0.25">
      <c r="R879" s="159"/>
    </row>
    <row r="880" spans="18:18" x14ac:dyDescent="0.25">
      <c r="R880" s="159"/>
    </row>
    <row r="881" spans="18:18" x14ac:dyDescent="0.25">
      <c r="R881" s="159"/>
    </row>
    <row r="882" spans="18:18" x14ac:dyDescent="0.25">
      <c r="R882" s="159"/>
    </row>
    <row r="883" spans="18:18" x14ac:dyDescent="0.25">
      <c r="R883" s="159"/>
    </row>
    <row r="884" spans="18:18" x14ac:dyDescent="0.25">
      <c r="R884" s="159"/>
    </row>
    <row r="885" spans="18:18" x14ac:dyDescent="0.25">
      <c r="R885" s="159"/>
    </row>
    <row r="886" spans="18:18" x14ac:dyDescent="0.25">
      <c r="R886" s="159"/>
    </row>
    <row r="887" spans="18:18" x14ac:dyDescent="0.25">
      <c r="R887" s="159"/>
    </row>
    <row r="888" spans="18:18" x14ac:dyDescent="0.25">
      <c r="R888" s="159"/>
    </row>
    <row r="889" spans="18:18" x14ac:dyDescent="0.25">
      <c r="R889" s="159"/>
    </row>
    <row r="890" spans="18:18" x14ac:dyDescent="0.25">
      <c r="R890" s="159"/>
    </row>
    <row r="891" spans="18:18" x14ac:dyDescent="0.25">
      <c r="R891" s="159"/>
    </row>
    <row r="892" spans="18:18" x14ac:dyDescent="0.25">
      <c r="R892" s="159"/>
    </row>
    <row r="893" spans="18:18" x14ac:dyDescent="0.25">
      <c r="R893" s="159"/>
    </row>
    <row r="894" spans="18:18" x14ac:dyDescent="0.25">
      <c r="R894" s="159"/>
    </row>
    <row r="895" spans="18:18" x14ac:dyDescent="0.25">
      <c r="R895" s="159"/>
    </row>
    <row r="896" spans="18:18" x14ac:dyDescent="0.25">
      <c r="R896" s="159"/>
    </row>
    <row r="897" spans="18:18" x14ac:dyDescent="0.25">
      <c r="R897" s="159"/>
    </row>
    <row r="898" spans="18:18" x14ac:dyDescent="0.25">
      <c r="R898" s="159"/>
    </row>
    <row r="899" spans="18:18" x14ac:dyDescent="0.25">
      <c r="R899" s="159"/>
    </row>
    <row r="900" spans="18:18" x14ac:dyDescent="0.25">
      <c r="R900" s="159"/>
    </row>
    <row r="901" spans="18:18" x14ac:dyDescent="0.25">
      <c r="R901" s="159"/>
    </row>
    <row r="902" spans="18:18" x14ac:dyDescent="0.25">
      <c r="R902" s="159"/>
    </row>
    <row r="903" spans="18:18" x14ac:dyDescent="0.25">
      <c r="R903" s="159"/>
    </row>
    <row r="904" spans="18:18" x14ac:dyDescent="0.25">
      <c r="R904" s="159"/>
    </row>
    <row r="905" spans="18:18" x14ac:dyDescent="0.25">
      <c r="R905" s="159"/>
    </row>
    <row r="906" spans="18:18" x14ac:dyDescent="0.25">
      <c r="R906" s="159"/>
    </row>
    <row r="907" spans="18:18" x14ac:dyDescent="0.25">
      <c r="R907" s="159"/>
    </row>
    <row r="908" spans="18:18" x14ac:dyDescent="0.25">
      <c r="R908" s="159"/>
    </row>
    <row r="909" spans="18:18" x14ac:dyDescent="0.25">
      <c r="R909" s="159"/>
    </row>
    <row r="910" spans="18:18" x14ac:dyDescent="0.25">
      <c r="R910" s="159"/>
    </row>
    <row r="911" spans="18:18" x14ac:dyDescent="0.25">
      <c r="R911" s="159"/>
    </row>
    <row r="912" spans="18:18" x14ac:dyDescent="0.25">
      <c r="R912" s="159"/>
    </row>
    <row r="913" spans="18:18" x14ac:dyDescent="0.25">
      <c r="R913" s="159"/>
    </row>
    <row r="914" spans="18:18" x14ac:dyDescent="0.25">
      <c r="R914" s="159"/>
    </row>
    <row r="915" spans="18:18" x14ac:dyDescent="0.25">
      <c r="R915" s="159"/>
    </row>
    <row r="916" spans="18:18" x14ac:dyDescent="0.25">
      <c r="R916" s="159"/>
    </row>
    <row r="917" spans="18:18" x14ac:dyDescent="0.25">
      <c r="R917" s="159"/>
    </row>
    <row r="918" spans="18:18" x14ac:dyDescent="0.25">
      <c r="R918" s="159"/>
    </row>
    <row r="919" spans="18:18" x14ac:dyDescent="0.25">
      <c r="R919" s="159"/>
    </row>
    <row r="920" spans="18:18" x14ac:dyDescent="0.25">
      <c r="R920" s="159"/>
    </row>
    <row r="921" spans="18:18" x14ac:dyDescent="0.25">
      <c r="R921" s="159"/>
    </row>
    <row r="922" spans="18:18" x14ac:dyDescent="0.25">
      <c r="R922" s="159"/>
    </row>
    <row r="923" spans="18:18" x14ac:dyDescent="0.25">
      <c r="R923" s="159"/>
    </row>
    <row r="924" spans="18:18" x14ac:dyDescent="0.25">
      <c r="R924" s="159"/>
    </row>
    <row r="925" spans="18:18" x14ac:dyDescent="0.25">
      <c r="R925" s="159"/>
    </row>
    <row r="926" spans="18:18" x14ac:dyDescent="0.25">
      <c r="R926" s="159"/>
    </row>
    <row r="927" spans="18:18" x14ac:dyDescent="0.25">
      <c r="R927" s="159"/>
    </row>
    <row r="928" spans="18:18" x14ac:dyDescent="0.25">
      <c r="R928" s="159"/>
    </row>
    <row r="929" spans="18:18" x14ac:dyDescent="0.25">
      <c r="R929" s="159"/>
    </row>
    <row r="930" spans="18:18" x14ac:dyDescent="0.25">
      <c r="R930" s="159"/>
    </row>
    <row r="931" spans="18:18" x14ac:dyDescent="0.25">
      <c r="R931" s="159"/>
    </row>
    <row r="932" spans="18:18" x14ac:dyDescent="0.25">
      <c r="R932" s="159"/>
    </row>
    <row r="933" spans="18:18" x14ac:dyDescent="0.25">
      <c r="R933" s="159"/>
    </row>
    <row r="934" spans="18:18" x14ac:dyDescent="0.25">
      <c r="R934" s="159"/>
    </row>
    <row r="935" spans="18:18" x14ac:dyDescent="0.25">
      <c r="R935" s="159"/>
    </row>
    <row r="936" spans="18:18" x14ac:dyDescent="0.25">
      <c r="R936" s="159"/>
    </row>
    <row r="937" spans="18:18" x14ac:dyDescent="0.25">
      <c r="R937" s="159"/>
    </row>
    <row r="938" spans="18:18" x14ac:dyDescent="0.25">
      <c r="R938" s="159"/>
    </row>
    <row r="939" spans="18:18" x14ac:dyDescent="0.25">
      <c r="R939" s="159"/>
    </row>
    <row r="940" spans="18:18" x14ac:dyDescent="0.25">
      <c r="R940" s="159"/>
    </row>
    <row r="941" spans="18:18" x14ac:dyDescent="0.25">
      <c r="R941" s="159"/>
    </row>
    <row r="942" spans="18:18" x14ac:dyDescent="0.25">
      <c r="R942" s="159"/>
    </row>
    <row r="943" spans="18:18" x14ac:dyDescent="0.25">
      <c r="R943" s="159"/>
    </row>
    <row r="944" spans="18:18" x14ac:dyDescent="0.25">
      <c r="R944" s="159"/>
    </row>
    <row r="945" spans="18:18" x14ac:dyDescent="0.25">
      <c r="R945" s="159"/>
    </row>
    <row r="946" spans="18:18" x14ac:dyDescent="0.25">
      <c r="R946" s="159"/>
    </row>
    <row r="947" spans="18:18" x14ac:dyDescent="0.25">
      <c r="R947" s="159"/>
    </row>
    <row r="948" spans="18:18" x14ac:dyDescent="0.25">
      <c r="R948" s="159"/>
    </row>
    <row r="949" spans="18:18" x14ac:dyDescent="0.25">
      <c r="R949" s="159"/>
    </row>
    <row r="950" spans="18:18" x14ac:dyDescent="0.25">
      <c r="R950" s="159"/>
    </row>
    <row r="951" spans="18:18" x14ac:dyDescent="0.25">
      <c r="R951" s="159"/>
    </row>
    <row r="952" spans="18:18" x14ac:dyDescent="0.25">
      <c r="R952" s="159"/>
    </row>
    <row r="953" spans="18:18" x14ac:dyDescent="0.25">
      <c r="R953" s="159"/>
    </row>
    <row r="954" spans="18:18" x14ac:dyDescent="0.25">
      <c r="R954" s="159"/>
    </row>
    <row r="955" spans="18:18" x14ac:dyDescent="0.25">
      <c r="R955" s="159"/>
    </row>
    <row r="956" spans="18:18" x14ac:dyDescent="0.25">
      <c r="R956" s="159"/>
    </row>
    <row r="957" spans="18:18" x14ac:dyDescent="0.25">
      <c r="R957" s="159"/>
    </row>
    <row r="958" spans="18:18" x14ac:dyDescent="0.25">
      <c r="R958" s="159"/>
    </row>
    <row r="959" spans="18:18" x14ac:dyDescent="0.25">
      <c r="R959" s="159"/>
    </row>
    <row r="960" spans="18:18" x14ac:dyDescent="0.25">
      <c r="R960" s="159"/>
    </row>
    <row r="961" spans="18:18" x14ac:dyDescent="0.25">
      <c r="R961" s="159"/>
    </row>
    <row r="962" spans="18:18" x14ac:dyDescent="0.25">
      <c r="R962" s="159"/>
    </row>
    <row r="963" spans="18:18" x14ac:dyDescent="0.25">
      <c r="R963" s="159"/>
    </row>
    <row r="964" spans="18:18" x14ac:dyDescent="0.25">
      <c r="R964" s="159"/>
    </row>
    <row r="965" spans="18:18" x14ac:dyDescent="0.25">
      <c r="R965" s="159"/>
    </row>
    <row r="966" spans="18:18" x14ac:dyDescent="0.25">
      <c r="R966" s="159"/>
    </row>
    <row r="967" spans="18:18" x14ac:dyDescent="0.25">
      <c r="R967" s="159"/>
    </row>
    <row r="968" spans="18:18" x14ac:dyDescent="0.25">
      <c r="R968" s="159"/>
    </row>
    <row r="969" spans="18:18" x14ac:dyDescent="0.25">
      <c r="R969" s="159"/>
    </row>
    <row r="970" spans="18:18" x14ac:dyDescent="0.25">
      <c r="R970" s="159"/>
    </row>
    <row r="971" spans="18:18" x14ac:dyDescent="0.25">
      <c r="R971" s="159"/>
    </row>
    <row r="972" spans="18:18" x14ac:dyDescent="0.25">
      <c r="R972" s="159"/>
    </row>
    <row r="973" spans="18:18" x14ac:dyDescent="0.25">
      <c r="R973" s="159"/>
    </row>
    <row r="974" spans="18:18" x14ac:dyDescent="0.25">
      <c r="R974" s="159"/>
    </row>
    <row r="975" spans="18:18" x14ac:dyDescent="0.25">
      <c r="R975" s="159"/>
    </row>
    <row r="976" spans="18:18" x14ac:dyDescent="0.25">
      <c r="R976" s="159"/>
    </row>
    <row r="977" spans="18:18" x14ac:dyDescent="0.25">
      <c r="R977" s="159"/>
    </row>
    <row r="978" spans="18:18" x14ac:dyDescent="0.25">
      <c r="R978" s="159"/>
    </row>
    <row r="979" spans="18:18" x14ac:dyDescent="0.25">
      <c r="R979" s="159"/>
    </row>
    <row r="980" spans="18:18" x14ac:dyDescent="0.25">
      <c r="R980" s="159"/>
    </row>
    <row r="981" spans="18:18" x14ac:dyDescent="0.25">
      <c r="R981" s="159"/>
    </row>
    <row r="982" spans="18:18" x14ac:dyDescent="0.25">
      <c r="R982" s="159"/>
    </row>
    <row r="983" spans="18:18" x14ac:dyDescent="0.25">
      <c r="R983" s="159"/>
    </row>
    <row r="984" spans="18:18" x14ac:dyDescent="0.25">
      <c r="R984" s="159"/>
    </row>
    <row r="985" spans="18:18" x14ac:dyDescent="0.25">
      <c r="R985" s="159"/>
    </row>
    <row r="986" spans="18:18" x14ac:dyDescent="0.25">
      <c r="R986" s="159"/>
    </row>
    <row r="987" spans="18:18" x14ac:dyDescent="0.25">
      <c r="R987" s="159"/>
    </row>
    <row r="988" spans="18:18" x14ac:dyDescent="0.25">
      <c r="R988" s="159"/>
    </row>
    <row r="989" spans="18:18" x14ac:dyDescent="0.25">
      <c r="R989" s="159"/>
    </row>
    <row r="990" spans="18:18" x14ac:dyDescent="0.25">
      <c r="R990" s="159"/>
    </row>
    <row r="991" spans="18:18" x14ac:dyDescent="0.25">
      <c r="R991" s="159"/>
    </row>
    <row r="992" spans="18:18" x14ac:dyDescent="0.25">
      <c r="R992" s="159"/>
    </row>
    <row r="993" spans="18:18" x14ac:dyDescent="0.25">
      <c r="R993" s="159"/>
    </row>
    <row r="994" spans="18:18" x14ac:dyDescent="0.25">
      <c r="R994" s="159"/>
    </row>
    <row r="995" spans="18:18" x14ac:dyDescent="0.25">
      <c r="R995" s="159"/>
    </row>
    <row r="996" spans="18:18" x14ac:dyDescent="0.25">
      <c r="R996" s="159"/>
    </row>
    <row r="997" spans="18:18" x14ac:dyDescent="0.25">
      <c r="R997" s="159"/>
    </row>
    <row r="998" spans="18:18" x14ac:dyDescent="0.25">
      <c r="R998" s="159"/>
    </row>
    <row r="999" spans="18:18" x14ac:dyDescent="0.25">
      <c r="R999" s="159"/>
    </row>
    <row r="1000" spans="18:18" x14ac:dyDescent="0.25">
      <c r="R1000" s="159"/>
    </row>
    <row r="1001" spans="18:18" x14ac:dyDescent="0.25">
      <c r="R1001" s="159"/>
    </row>
    <row r="1002" spans="18:18" x14ac:dyDescent="0.25">
      <c r="R1002" s="159"/>
    </row>
    <row r="1003" spans="18:18" x14ac:dyDescent="0.25">
      <c r="R1003" s="159"/>
    </row>
    <row r="1004" spans="18:18" x14ac:dyDescent="0.25">
      <c r="R1004" s="159"/>
    </row>
    <row r="1005" spans="18:18" x14ac:dyDescent="0.25">
      <c r="R1005" s="159"/>
    </row>
    <row r="1006" spans="18:18" x14ac:dyDescent="0.25">
      <c r="R1006" s="159"/>
    </row>
    <row r="1007" spans="18:18" x14ac:dyDescent="0.25">
      <c r="R1007" s="159"/>
    </row>
    <row r="1008" spans="18:18" x14ac:dyDescent="0.25">
      <c r="R1008" s="159"/>
    </row>
    <row r="1009" spans="18:18" x14ac:dyDescent="0.25">
      <c r="R1009" s="159"/>
    </row>
    <row r="1010" spans="18:18" x14ac:dyDescent="0.25">
      <c r="R1010" s="159"/>
    </row>
    <row r="1011" spans="18:18" x14ac:dyDescent="0.25">
      <c r="R1011" s="159"/>
    </row>
    <row r="1012" spans="18:18" x14ac:dyDescent="0.25">
      <c r="R1012" s="159"/>
    </row>
    <row r="1013" spans="18:18" x14ac:dyDescent="0.25">
      <c r="R1013" s="159"/>
    </row>
    <row r="1014" spans="18:18" x14ac:dyDescent="0.25">
      <c r="R1014" s="159"/>
    </row>
    <row r="1015" spans="18:18" x14ac:dyDescent="0.25">
      <c r="R1015" s="159"/>
    </row>
    <row r="1016" spans="18:18" x14ac:dyDescent="0.25">
      <c r="R1016" s="159"/>
    </row>
    <row r="1017" spans="18:18" x14ac:dyDescent="0.25">
      <c r="R1017" s="159"/>
    </row>
    <row r="1018" spans="18:18" x14ac:dyDescent="0.25">
      <c r="R1018" s="159"/>
    </row>
    <row r="1019" spans="18:18" x14ac:dyDescent="0.25">
      <c r="R1019" s="159"/>
    </row>
    <row r="1020" spans="18:18" x14ac:dyDescent="0.25">
      <c r="R1020" s="159"/>
    </row>
    <row r="1021" spans="18:18" x14ac:dyDescent="0.25">
      <c r="R1021" s="159"/>
    </row>
    <row r="1022" spans="18:18" x14ac:dyDescent="0.25">
      <c r="R1022" s="159"/>
    </row>
    <row r="1023" spans="18:18" x14ac:dyDescent="0.25">
      <c r="R1023" s="159"/>
    </row>
    <row r="1024" spans="18:18" x14ac:dyDescent="0.25">
      <c r="R1024" s="159"/>
    </row>
    <row r="1025" spans="18:18" x14ac:dyDescent="0.25">
      <c r="R1025" s="159"/>
    </row>
    <row r="1026" spans="18:18" x14ac:dyDescent="0.25">
      <c r="R1026" s="159"/>
    </row>
    <row r="1027" spans="18:18" x14ac:dyDescent="0.25">
      <c r="R1027" s="159"/>
    </row>
    <row r="1028" spans="18:18" x14ac:dyDescent="0.25">
      <c r="R1028" s="159"/>
    </row>
    <row r="1029" spans="18:18" x14ac:dyDescent="0.25">
      <c r="R1029" s="159"/>
    </row>
    <row r="1030" spans="18:18" x14ac:dyDescent="0.25">
      <c r="R1030" s="159"/>
    </row>
  </sheetData>
  <sheetProtection sheet="1" objects="1" scenarios="1" formatCells="0" formatColumns="0" formatRows="0"/>
  <mergeCells count="3">
    <mergeCell ref="D80:D94"/>
    <mergeCell ref="D7:H7"/>
    <mergeCell ref="C2:H2"/>
  </mergeCells>
  <dataValidations xWindow="789" yWindow="691" count="5">
    <dataValidation type="decimal" allowBlank="1" showInputMessage="1" showErrorMessage="1" errorTitle="Indicar un Número" error="Indicar un Número" promptTitle="Indicar un Número" prompt="Indicar un Número" sqref="F10:H14 E44:F44 F42 F39:H39 F37 F34:G34 F48:F53 E95">
      <formula1>0</formula1>
      <formula2>10000</formula2>
    </dataValidation>
    <dataValidation type="list" allowBlank="1" showInputMessage="1" showErrorMessage="1" sqref="E37">
      <formula1>$P$16:$P$17</formula1>
    </dataValidation>
    <dataValidation type="list" allowBlank="1" showInputMessage="1" showErrorMessage="1" sqref="E34 E39">
      <formula1>$O$8:$O$9</formula1>
    </dataValidation>
    <dataValidation type="list" allowBlank="1" showInputMessage="1" showErrorMessage="1" sqref="E19:E28">
      <formula1>$O$13:$O$17</formula1>
    </dataValidation>
    <dataValidation type="decimal" allowBlank="1" showInputMessage="1" showErrorMessage="1" errorTitle="Indicar un Número" error="Indicar un Número" promptTitle="Indicar un Número" prompt="Indicar un Número" sqref="F60:F74 F80:I94">
      <formula1>0</formula1>
      <formula2>1E+35</formula2>
    </dataValidation>
  </dataValidations>
  <hyperlinks>
    <hyperlink ref="I96" location="Complet!A1" display="Menú"/>
  </hyperlink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789" yWindow="691" count="1">
        <x14:dataValidation type="list" allowBlank="1" showInputMessage="1" showErrorMessage="1">
          <x14:formula1>
            <xm:f>'A. en qüestionari'!$AQ$8:$AQ$117</xm:f>
          </x14:formula1>
          <xm:sqref>E80:E94 E60:E74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P62"/>
  <sheetViews>
    <sheetView showGridLines="0" showRowColHeaders="0" workbookViewId="0"/>
  </sheetViews>
  <sheetFormatPr defaultRowHeight="15" x14ac:dyDescent="0.25"/>
  <cols>
    <col min="1" max="1" width="9.140625" style="2"/>
    <col min="2" max="2" width="7" style="2" customWidth="1"/>
    <col min="3" max="3" width="16.7109375" style="2" customWidth="1"/>
    <col min="4" max="4" width="10.5703125" style="2" customWidth="1"/>
    <col min="5" max="5" width="45.140625" style="2" customWidth="1"/>
    <col min="6" max="7" width="47.85546875" style="2" customWidth="1"/>
    <col min="8" max="8" width="11.5703125" style="2" hidden="1" customWidth="1"/>
    <col min="9" max="9" width="9.5703125" style="2" customWidth="1"/>
    <col min="10" max="10" width="7.85546875" style="2" customWidth="1"/>
    <col min="11" max="11" width="9.140625" style="2"/>
  </cols>
  <sheetData>
    <row r="1" spans="3:10" ht="15.75" thickBot="1" x14ac:dyDescent="0.3"/>
    <row r="2" spans="3:10" ht="46.5" customHeight="1" x14ac:dyDescent="0.25">
      <c r="C2" s="214" t="s">
        <v>1766</v>
      </c>
      <c r="D2" s="215"/>
      <c r="E2" s="215"/>
      <c r="F2" s="215"/>
      <c r="G2" s="215"/>
      <c r="H2" s="215"/>
      <c r="I2" s="44" t="s">
        <v>327</v>
      </c>
      <c r="J2" s="8"/>
    </row>
    <row r="3" spans="3:10" x14ac:dyDescent="0.25">
      <c r="C3" s="9"/>
      <c r="D3" s="10"/>
      <c r="E3" s="10"/>
      <c r="F3" s="10"/>
      <c r="G3" s="5"/>
      <c r="H3" s="5"/>
      <c r="I3" s="5"/>
      <c r="J3" s="15"/>
    </row>
    <row r="4" spans="3:10" ht="18.75" x14ac:dyDescent="0.25">
      <c r="C4" s="9"/>
      <c r="D4" s="11"/>
      <c r="E4" s="11"/>
      <c r="F4" s="11"/>
      <c r="G4" s="11"/>
      <c r="H4" s="11"/>
      <c r="I4" s="11"/>
      <c r="J4" s="15"/>
    </row>
    <row r="5" spans="3:10" ht="9.75" customHeight="1" x14ac:dyDescent="0.25">
      <c r="C5" s="12"/>
      <c r="D5" s="3"/>
      <c r="E5" s="3"/>
      <c r="F5" s="3"/>
      <c r="G5" s="7"/>
      <c r="H5" s="39"/>
      <c r="I5" s="13"/>
      <c r="J5" s="15"/>
    </row>
    <row r="6" spans="3:10" hidden="1" x14ac:dyDescent="0.25">
      <c r="C6" s="12"/>
      <c r="D6" s="4"/>
      <c r="E6" s="13"/>
      <c r="F6" s="13"/>
      <c r="G6" s="13"/>
      <c r="H6" s="39"/>
      <c r="I6" s="13"/>
      <c r="J6" s="15"/>
    </row>
    <row r="7" spans="3:10" ht="21.75" customHeight="1" x14ac:dyDescent="0.25">
      <c r="C7" s="12"/>
      <c r="D7" s="11"/>
      <c r="E7" s="216" t="s">
        <v>1767</v>
      </c>
      <c r="F7" s="216"/>
      <c r="G7" s="216"/>
      <c r="H7" s="39"/>
      <c r="I7" s="13"/>
      <c r="J7" s="15"/>
    </row>
    <row r="8" spans="3:10" s="2" customFormat="1" ht="15" customHeight="1" x14ac:dyDescent="0.25">
      <c r="C8" s="12"/>
      <c r="D8" s="39"/>
      <c r="E8" s="39"/>
      <c r="F8" s="39"/>
      <c r="G8" s="39"/>
      <c r="H8" s="39"/>
      <c r="I8" s="13"/>
      <c r="J8" s="15"/>
    </row>
    <row r="9" spans="3:10" ht="15.75" x14ac:dyDescent="0.25">
      <c r="C9" s="12"/>
      <c r="D9" s="76" t="s">
        <v>28</v>
      </c>
      <c r="E9" s="22"/>
      <c r="F9" s="22"/>
      <c r="G9" s="23"/>
      <c r="H9" s="39"/>
      <c r="I9" s="13"/>
      <c r="J9" s="15"/>
    </row>
    <row r="10" spans="3:10" ht="33.75" customHeight="1" x14ac:dyDescent="0.25">
      <c r="C10" s="14"/>
      <c r="D10" s="24" t="s">
        <v>329</v>
      </c>
      <c r="E10" s="25" t="s">
        <v>29</v>
      </c>
      <c r="F10" s="25" t="s">
        <v>30</v>
      </c>
      <c r="G10" s="25" t="s">
        <v>31</v>
      </c>
      <c r="H10" s="39"/>
      <c r="I10" s="39"/>
      <c r="J10" s="15"/>
    </row>
    <row r="11" spans="3:10" ht="23.25" x14ac:dyDescent="0.35">
      <c r="C11" s="16"/>
      <c r="D11" s="26">
        <v>1</v>
      </c>
      <c r="E11" s="46"/>
      <c r="F11" s="46"/>
      <c r="G11" s="53"/>
      <c r="H11" s="39"/>
      <c r="I11" s="39"/>
      <c r="J11" s="17"/>
    </row>
    <row r="12" spans="3:10" ht="23.25" x14ac:dyDescent="0.35">
      <c r="C12" s="16"/>
      <c r="D12" s="26">
        <v>2</v>
      </c>
      <c r="E12" s="46"/>
      <c r="F12" s="46"/>
      <c r="G12" s="53"/>
      <c r="H12" s="39"/>
      <c r="I12" s="39"/>
      <c r="J12" s="17"/>
    </row>
    <row r="13" spans="3:10" ht="23.25" x14ac:dyDescent="0.35">
      <c r="C13" s="16"/>
      <c r="D13" s="26">
        <v>3</v>
      </c>
      <c r="E13" s="46"/>
      <c r="F13" s="46"/>
      <c r="G13" s="53"/>
      <c r="H13" s="39"/>
      <c r="I13" s="39"/>
      <c r="J13" s="17"/>
    </row>
    <row r="14" spans="3:10" ht="23.25" x14ac:dyDescent="0.35">
      <c r="C14" s="16"/>
      <c r="D14" s="26">
        <v>4</v>
      </c>
      <c r="E14" s="46"/>
      <c r="F14" s="46"/>
      <c r="G14" s="53"/>
      <c r="H14" s="39"/>
      <c r="I14" s="39"/>
      <c r="J14" s="17"/>
    </row>
    <row r="15" spans="3:10" ht="23.25" x14ac:dyDescent="0.35">
      <c r="C15" s="16"/>
      <c r="D15" s="26">
        <v>5</v>
      </c>
      <c r="E15" s="46"/>
      <c r="F15" s="46"/>
      <c r="G15" s="53"/>
      <c r="H15" s="39"/>
      <c r="I15" s="39"/>
      <c r="J15" s="17"/>
    </row>
    <row r="16" spans="3:10" ht="23.25" x14ac:dyDescent="0.35">
      <c r="C16" s="16"/>
      <c r="D16" s="26">
        <v>6</v>
      </c>
      <c r="E16" s="46"/>
      <c r="F16" s="46"/>
      <c r="G16" s="53"/>
      <c r="H16" s="39"/>
      <c r="I16" s="39"/>
      <c r="J16" s="17"/>
    </row>
    <row r="17" spans="3:10" ht="23.25" x14ac:dyDescent="0.35">
      <c r="C17" s="16"/>
      <c r="D17" s="26">
        <v>7</v>
      </c>
      <c r="E17" s="46"/>
      <c r="F17" s="46"/>
      <c r="G17" s="53"/>
      <c r="H17" s="39"/>
      <c r="I17" s="39"/>
      <c r="J17" s="17"/>
    </row>
    <row r="18" spans="3:10" ht="23.25" x14ac:dyDescent="0.35">
      <c r="C18" s="16"/>
      <c r="D18" s="26">
        <v>8</v>
      </c>
      <c r="E18" s="46"/>
      <c r="F18" s="46"/>
      <c r="G18" s="53"/>
      <c r="H18" s="39"/>
      <c r="I18" s="39"/>
      <c r="J18" s="17"/>
    </row>
    <row r="19" spans="3:10" ht="23.25" x14ac:dyDescent="0.35">
      <c r="C19" s="16"/>
      <c r="D19" s="26">
        <v>9</v>
      </c>
      <c r="E19" s="46"/>
      <c r="F19" s="46"/>
      <c r="G19" s="53"/>
      <c r="H19" s="39"/>
      <c r="I19" s="39"/>
      <c r="J19" s="17"/>
    </row>
    <row r="20" spans="3:10" ht="23.25" x14ac:dyDescent="0.35">
      <c r="C20" s="16"/>
      <c r="D20" s="26">
        <v>10</v>
      </c>
      <c r="E20" s="46"/>
      <c r="F20" s="46"/>
      <c r="G20" s="53"/>
      <c r="H20" s="39"/>
      <c r="I20" s="39"/>
      <c r="J20" s="17"/>
    </row>
    <row r="21" spans="3:10" s="2" customFormat="1" ht="23.25" x14ac:dyDescent="0.35">
      <c r="C21" s="16"/>
      <c r="D21" s="40"/>
      <c r="E21" s="41"/>
      <c r="F21" s="37"/>
      <c r="G21" s="54"/>
      <c r="H21" s="39"/>
      <c r="I21" s="39"/>
      <c r="J21" s="17"/>
    </row>
    <row r="22" spans="3:10" ht="23.25" x14ac:dyDescent="0.35">
      <c r="C22" s="16"/>
      <c r="D22" s="40"/>
      <c r="E22" s="41"/>
      <c r="F22" s="37"/>
      <c r="G22" s="38"/>
      <c r="H22" s="39"/>
      <c r="I22" s="39"/>
      <c r="J22" s="17"/>
    </row>
    <row r="23" spans="3:10" ht="23.25" x14ac:dyDescent="0.35">
      <c r="C23" s="16"/>
      <c r="D23" s="76" t="s">
        <v>1768</v>
      </c>
      <c r="E23" s="41"/>
      <c r="F23" s="37"/>
      <c r="G23" s="38"/>
      <c r="H23" s="39"/>
      <c r="I23" s="39"/>
      <c r="J23" s="17"/>
    </row>
    <row r="24" spans="3:10" ht="33.75" customHeight="1" x14ac:dyDescent="0.35">
      <c r="C24" s="16"/>
      <c r="D24" s="24" t="s">
        <v>329</v>
      </c>
      <c r="E24" s="25" t="s">
        <v>29</v>
      </c>
      <c r="F24" s="25" t="s">
        <v>31</v>
      </c>
      <c r="G24" s="25" t="s">
        <v>32</v>
      </c>
      <c r="H24" s="39"/>
      <c r="I24" s="39"/>
      <c r="J24" s="17"/>
    </row>
    <row r="25" spans="3:10" ht="23.25" x14ac:dyDescent="0.35">
      <c r="C25" s="16"/>
      <c r="D25" s="26">
        <v>1</v>
      </c>
      <c r="E25" s="46"/>
      <c r="F25" s="53"/>
      <c r="G25" s="53"/>
      <c r="H25" s="39"/>
      <c r="I25" s="39"/>
      <c r="J25" s="17"/>
    </row>
    <row r="26" spans="3:10" ht="23.25" x14ac:dyDescent="0.35">
      <c r="C26" s="16"/>
      <c r="D26" s="26">
        <v>2</v>
      </c>
      <c r="E26" s="46"/>
      <c r="F26" s="53"/>
      <c r="G26" s="53"/>
      <c r="H26" s="39"/>
      <c r="I26" s="39"/>
      <c r="J26" s="17"/>
    </row>
    <row r="27" spans="3:10" ht="23.25" x14ac:dyDescent="0.35">
      <c r="C27" s="16"/>
      <c r="D27" s="26">
        <v>3</v>
      </c>
      <c r="E27" s="46"/>
      <c r="F27" s="53"/>
      <c r="G27" s="53"/>
      <c r="H27" s="37"/>
      <c r="I27" s="37"/>
      <c r="J27" s="17"/>
    </row>
    <row r="28" spans="3:10" ht="23.25" x14ac:dyDescent="0.35">
      <c r="C28" s="16"/>
      <c r="D28" s="26">
        <v>4</v>
      </c>
      <c r="E28" s="46"/>
      <c r="F28" s="53"/>
      <c r="G28" s="53"/>
      <c r="H28" s="37"/>
      <c r="I28" s="37"/>
      <c r="J28" s="17"/>
    </row>
    <row r="29" spans="3:10" ht="23.25" x14ac:dyDescent="0.35">
      <c r="C29" s="16"/>
      <c r="D29" s="26">
        <v>5</v>
      </c>
      <c r="E29" s="46"/>
      <c r="F29" s="53"/>
      <c r="G29" s="53"/>
      <c r="H29" s="37"/>
      <c r="I29" s="37"/>
      <c r="J29" s="17"/>
    </row>
    <row r="30" spans="3:10" ht="23.25" x14ac:dyDescent="0.35">
      <c r="C30" s="16"/>
      <c r="D30" s="26">
        <v>6</v>
      </c>
      <c r="E30" s="46"/>
      <c r="F30" s="53"/>
      <c r="G30" s="53"/>
      <c r="H30" s="37"/>
      <c r="I30" s="37"/>
      <c r="J30" s="17"/>
    </row>
    <row r="31" spans="3:10" ht="23.25" x14ac:dyDescent="0.35">
      <c r="C31" s="16"/>
      <c r="D31" s="26">
        <v>7</v>
      </c>
      <c r="E31" s="46"/>
      <c r="F31" s="53"/>
      <c r="G31" s="53"/>
      <c r="H31" s="39"/>
      <c r="I31" s="39"/>
      <c r="J31" s="17"/>
    </row>
    <row r="32" spans="3:10" ht="23.25" x14ac:dyDescent="0.35">
      <c r="C32" s="16"/>
      <c r="D32" s="26">
        <v>8</v>
      </c>
      <c r="E32" s="46"/>
      <c r="F32" s="53"/>
      <c r="G32" s="53"/>
      <c r="H32" s="37"/>
      <c r="I32" s="37"/>
      <c r="J32" s="17"/>
    </row>
    <row r="33" spans="3:16" ht="23.25" x14ac:dyDescent="0.35">
      <c r="C33" s="16"/>
      <c r="D33" s="26">
        <v>9</v>
      </c>
      <c r="E33" s="46"/>
      <c r="F33" s="53"/>
      <c r="G33" s="53"/>
      <c r="H33" s="37"/>
      <c r="I33" s="37"/>
      <c r="J33" s="17"/>
    </row>
    <row r="34" spans="3:16" ht="23.25" x14ac:dyDescent="0.35">
      <c r="C34" s="16"/>
      <c r="D34" s="26">
        <v>10</v>
      </c>
      <c r="E34" s="46"/>
      <c r="F34" s="53"/>
      <c r="G34" s="53"/>
      <c r="H34" s="37"/>
      <c r="I34" s="37"/>
      <c r="J34" s="17"/>
    </row>
    <row r="35" spans="3:16" ht="23.25" x14ac:dyDescent="0.35">
      <c r="C35" s="16"/>
      <c r="D35" s="37"/>
      <c r="E35" s="37"/>
      <c r="F35" s="38"/>
      <c r="G35" s="6"/>
      <c r="H35" s="37"/>
      <c r="I35" s="37"/>
      <c r="J35" s="17"/>
    </row>
    <row r="36" spans="3:16" ht="23.25" x14ac:dyDescent="0.35">
      <c r="C36" s="16"/>
      <c r="D36" s="37"/>
      <c r="E36" s="37"/>
      <c r="F36" s="38"/>
      <c r="G36" s="39"/>
      <c r="H36" s="37"/>
      <c r="I36" s="37"/>
      <c r="J36" s="17"/>
    </row>
    <row r="37" spans="3:16" ht="23.25" x14ac:dyDescent="0.35">
      <c r="C37" s="16"/>
      <c r="D37" s="76" t="s">
        <v>1769</v>
      </c>
      <c r="E37" s="37"/>
      <c r="F37" s="38"/>
      <c r="G37" s="39"/>
      <c r="H37" s="37"/>
      <c r="I37" s="37"/>
      <c r="J37" s="17"/>
    </row>
    <row r="38" spans="3:16" ht="23.25" x14ac:dyDescent="0.35">
      <c r="C38" s="16"/>
      <c r="D38" s="24"/>
      <c r="E38" s="25" t="s">
        <v>1770</v>
      </c>
      <c r="F38" s="25" t="s">
        <v>1855</v>
      </c>
      <c r="G38" s="25" t="s">
        <v>1856</v>
      </c>
      <c r="H38" s="45" t="s">
        <v>1771</v>
      </c>
      <c r="I38" s="37"/>
      <c r="J38" s="17"/>
    </row>
    <row r="39" spans="3:16" ht="23.25" x14ac:dyDescent="0.35">
      <c r="C39" s="16"/>
      <c r="D39" s="26">
        <v>1</v>
      </c>
      <c r="E39" s="46"/>
      <c r="F39" s="72"/>
      <c r="G39" s="72"/>
      <c r="H39" s="56">
        <f>_xlfn.DAYS(G39,F39)</f>
        <v>0</v>
      </c>
      <c r="I39" s="37"/>
      <c r="J39" s="17"/>
    </row>
    <row r="40" spans="3:16" ht="23.25" x14ac:dyDescent="0.35">
      <c r="C40" s="16"/>
      <c r="D40" s="26">
        <v>2</v>
      </c>
      <c r="E40" s="46"/>
      <c r="F40" s="72"/>
      <c r="G40" s="72"/>
      <c r="H40" s="56">
        <f t="shared" ref="H40:H43" si="0">_xlfn.DAYS(G40,F40)</f>
        <v>0</v>
      </c>
      <c r="I40" s="37"/>
      <c r="J40" s="17"/>
    </row>
    <row r="41" spans="3:16" ht="23.25" x14ac:dyDescent="0.35">
      <c r="C41" s="16"/>
      <c r="D41" s="26">
        <v>3</v>
      </c>
      <c r="E41" s="46"/>
      <c r="F41" s="72"/>
      <c r="G41" s="72"/>
      <c r="H41" s="56">
        <f t="shared" si="0"/>
        <v>0</v>
      </c>
      <c r="I41" s="37"/>
      <c r="J41" s="17"/>
    </row>
    <row r="42" spans="3:16" ht="23.25" x14ac:dyDescent="0.35">
      <c r="C42" s="16"/>
      <c r="D42" s="26">
        <v>4</v>
      </c>
      <c r="E42" s="46"/>
      <c r="F42" s="72"/>
      <c r="G42" s="72"/>
      <c r="H42" s="56">
        <f>_xlfn.DAYS(G42,F42)</f>
        <v>0</v>
      </c>
      <c r="I42" s="37"/>
      <c r="J42" s="17"/>
    </row>
    <row r="43" spans="3:16" ht="23.25" x14ac:dyDescent="0.35">
      <c r="C43" s="16"/>
      <c r="D43" s="26">
        <v>5</v>
      </c>
      <c r="E43" s="46"/>
      <c r="F43" s="72"/>
      <c r="G43" s="72"/>
      <c r="H43" s="56">
        <f t="shared" si="0"/>
        <v>0</v>
      </c>
      <c r="I43" s="37"/>
      <c r="J43" s="17"/>
    </row>
    <row r="44" spans="3:16" ht="23.25" x14ac:dyDescent="0.35">
      <c r="C44" s="16"/>
      <c r="D44" s="39"/>
      <c r="E44" s="39"/>
      <c r="F44" s="39"/>
      <c r="G44" s="39"/>
      <c r="H44" s="37"/>
      <c r="I44" s="37"/>
      <c r="J44" s="17"/>
      <c r="L44" s="2"/>
      <c r="M44" s="2"/>
      <c r="N44" s="2"/>
      <c r="O44" s="2"/>
      <c r="P44" s="2"/>
    </row>
    <row r="45" spans="3:16" ht="23.25" x14ac:dyDescent="0.35">
      <c r="C45" s="16"/>
      <c r="D45" s="39"/>
      <c r="E45" s="39"/>
      <c r="F45" s="39"/>
      <c r="G45" s="39"/>
      <c r="H45" s="39"/>
      <c r="I45" s="39"/>
      <c r="J45" s="17"/>
      <c r="L45" s="2"/>
      <c r="M45" s="2"/>
      <c r="N45" s="2"/>
      <c r="O45" s="2"/>
      <c r="P45" s="2"/>
    </row>
    <row r="46" spans="3:16" ht="23.25" x14ac:dyDescent="0.35">
      <c r="C46" s="16"/>
      <c r="D46" s="76" t="s">
        <v>33</v>
      </c>
      <c r="E46" s="66"/>
      <c r="F46" s="55"/>
      <c r="G46" s="39"/>
      <c r="H46" s="39"/>
      <c r="I46" s="39"/>
      <c r="J46" s="17"/>
      <c r="L46" s="2"/>
      <c r="M46" s="2"/>
      <c r="N46" s="2"/>
      <c r="O46" s="2"/>
      <c r="P46" s="2"/>
    </row>
    <row r="47" spans="3:16" ht="23.25" x14ac:dyDescent="0.35">
      <c r="C47" s="16"/>
      <c r="D47" s="24" t="s">
        <v>329</v>
      </c>
      <c r="E47" s="25" t="s">
        <v>29</v>
      </c>
      <c r="F47" s="25" t="s">
        <v>30</v>
      </c>
      <c r="G47" s="25" t="s">
        <v>31</v>
      </c>
      <c r="H47" s="39"/>
      <c r="I47" s="39"/>
      <c r="J47" s="17"/>
      <c r="L47" s="2"/>
      <c r="M47" s="2"/>
      <c r="N47" s="2"/>
      <c r="O47" s="2"/>
      <c r="P47" s="2"/>
    </row>
    <row r="48" spans="3:16" ht="23.25" x14ac:dyDescent="0.35">
      <c r="C48" s="16"/>
      <c r="D48" s="26">
        <v>1</v>
      </c>
      <c r="E48" s="46"/>
      <c r="F48" s="46"/>
      <c r="G48" s="53"/>
      <c r="H48" s="39"/>
      <c r="I48" s="39"/>
      <c r="J48" s="17"/>
      <c r="L48" s="2"/>
      <c r="M48" s="2"/>
      <c r="N48" s="2"/>
      <c r="O48" s="2"/>
      <c r="P48" s="2"/>
    </row>
    <row r="49" spans="3:10" ht="23.25" x14ac:dyDescent="0.35">
      <c r="C49" s="16"/>
      <c r="D49" s="26">
        <v>2</v>
      </c>
      <c r="E49" s="46"/>
      <c r="F49" s="46"/>
      <c r="G49" s="53"/>
      <c r="H49" s="39"/>
      <c r="I49" s="39"/>
      <c r="J49" s="17"/>
    </row>
    <row r="50" spans="3:10" ht="23.25" x14ac:dyDescent="0.35">
      <c r="C50" s="16"/>
      <c r="D50" s="26">
        <v>3</v>
      </c>
      <c r="E50" s="46"/>
      <c r="F50" s="46"/>
      <c r="G50" s="53"/>
      <c r="H50" s="39"/>
      <c r="I50" s="39"/>
      <c r="J50" s="17"/>
    </row>
    <row r="51" spans="3:10" ht="23.25" x14ac:dyDescent="0.35">
      <c r="C51" s="16"/>
      <c r="D51" s="26">
        <v>4</v>
      </c>
      <c r="E51" s="46"/>
      <c r="F51" s="46"/>
      <c r="G51" s="53"/>
      <c r="H51" s="39"/>
      <c r="I51" s="39"/>
      <c r="J51" s="17"/>
    </row>
    <row r="52" spans="3:10" ht="23.25" x14ac:dyDescent="0.35">
      <c r="C52" s="16"/>
      <c r="D52" s="26">
        <v>5</v>
      </c>
      <c r="E52" s="46"/>
      <c r="F52" s="46"/>
      <c r="G52" s="53"/>
      <c r="H52" s="39"/>
      <c r="I52" s="39"/>
      <c r="J52" s="17"/>
    </row>
    <row r="53" spans="3:10" ht="23.25" x14ac:dyDescent="0.35">
      <c r="C53" s="16"/>
      <c r="D53" s="26">
        <v>6</v>
      </c>
      <c r="E53" s="46"/>
      <c r="F53" s="46"/>
      <c r="G53" s="53"/>
      <c r="H53" s="39"/>
      <c r="I53" s="39"/>
      <c r="J53" s="17"/>
    </row>
    <row r="54" spans="3:10" ht="23.25" x14ac:dyDescent="0.35">
      <c r="C54" s="16"/>
      <c r="D54" s="26">
        <v>7</v>
      </c>
      <c r="E54" s="46"/>
      <c r="F54" s="46"/>
      <c r="G54" s="53"/>
      <c r="H54" s="39"/>
      <c r="I54" s="39"/>
      <c r="J54" s="17"/>
    </row>
    <row r="55" spans="3:10" ht="23.25" x14ac:dyDescent="0.35">
      <c r="C55" s="16"/>
      <c r="D55" s="26">
        <v>8</v>
      </c>
      <c r="E55" s="46"/>
      <c r="F55" s="46"/>
      <c r="G55" s="53"/>
      <c r="H55" s="39"/>
      <c r="I55" s="39"/>
      <c r="J55" s="17"/>
    </row>
    <row r="56" spans="3:10" ht="23.25" x14ac:dyDescent="0.35">
      <c r="C56" s="16"/>
      <c r="D56" s="26">
        <v>9</v>
      </c>
      <c r="E56" s="46"/>
      <c r="F56" s="46"/>
      <c r="G56" s="53"/>
      <c r="H56" s="39"/>
      <c r="I56" s="39"/>
      <c r="J56" s="17"/>
    </row>
    <row r="57" spans="3:10" ht="23.25" x14ac:dyDescent="0.35">
      <c r="C57" s="16"/>
      <c r="D57" s="26">
        <v>10</v>
      </c>
      <c r="E57" s="46"/>
      <c r="F57" s="46"/>
      <c r="G57" s="53"/>
      <c r="H57" s="39"/>
      <c r="I57" s="39"/>
      <c r="J57" s="17"/>
    </row>
    <row r="58" spans="3:10" ht="23.25" x14ac:dyDescent="0.35">
      <c r="C58" s="16"/>
      <c r="D58" s="39"/>
      <c r="E58" s="39"/>
      <c r="F58" s="39"/>
      <c r="G58" s="39"/>
      <c r="H58" s="39"/>
      <c r="I58" s="39"/>
      <c r="J58" s="17"/>
    </row>
    <row r="59" spans="3:10" ht="23.25" x14ac:dyDescent="0.35">
      <c r="C59" s="16"/>
      <c r="D59" s="39"/>
      <c r="E59" s="39"/>
      <c r="F59" s="39"/>
      <c r="G59" s="95" t="s">
        <v>1842</v>
      </c>
      <c r="H59" s="39"/>
      <c r="I59" s="39"/>
      <c r="J59" s="17"/>
    </row>
    <row r="60" spans="3:10" ht="23.25" x14ac:dyDescent="0.35">
      <c r="C60" s="16"/>
      <c r="D60" s="40"/>
      <c r="E60" s="41"/>
      <c r="F60" s="37"/>
      <c r="G60" s="38"/>
      <c r="H60" s="39"/>
      <c r="I60" s="39"/>
      <c r="J60" s="17"/>
    </row>
    <row r="61" spans="3:10" x14ac:dyDescent="0.25">
      <c r="C61" s="18"/>
      <c r="D61" s="29"/>
      <c r="E61" s="29"/>
      <c r="F61" s="29"/>
      <c r="G61" s="30"/>
      <c r="H61" s="31"/>
      <c r="I61" s="31"/>
      <c r="J61" s="19"/>
    </row>
    <row r="62" spans="3:10" ht="15.75" thickBot="1" x14ac:dyDescent="0.3">
      <c r="C62" s="20"/>
      <c r="D62" s="32"/>
      <c r="E62" s="32"/>
      <c r="F62" s="33"/>
      <c r="G62" s="34"/>
      <c r="H62" s="35"/>
      <c r="I62" s="35"/>
      <c r="J62" s="21"/>
    </row>
  </sheetData>
  <mergeCells count="2">
    <mergeCell ref="C2:H2"/>
    <mergeCell ref="E7:G7"/>
  </mergeCells>
  <dataValidations count="3">
    <dataValidation type="decimal" allowBlank="1" showInputMessage="1" showErrorMessage="1" errorTitle="Indicar un Número" error="Indicar un Número" promptTitle="Indicar un Número" prompt="Indicar un Número" sqref="G48:G57 F46 F25:G34">
      <formula1>0</formula1>
      <formula2>10000</formula2>
    </dataValidation>
    <dataValidation type="date" allowBlank="1" showInputMessage="1" showErrorMessage="1" errorTitle="Indicar un Número" error="Indicar un Número" promptTitle="Indicar Data" prompt="XX/XX/XXXX" sqref="F39:G43">
      <formula1>36526</formula1>
      <formula2>58441</formula2>
    </dataValidation>
    <dataValidation type="decimal" allowBlank="1" showInputMessage="1" showErrorMessage="1" errorTitle="Indicar un Número" error="Indicar un Número" promptTitle="Indicar un Número" prompt="Indicar un Número" sqref="G11:G20">
      <formula1>0</formula1>
      <formula2>1E+28</formula2>
    </dataValidation>
  </dataValidations>
  <hyperlinks>
    <hyperlink ref="G59" location="Complet!A1" display="Menú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/>
  <dimension ref="C1:J39"/>
  <sheetViews>
    <sheetView showGridLines="0" showRowColHeaders="0" workbookViewId="0"/>
  </sheetViews>
  <sheetFormatPr defaultRowHeight="15" x14ac:dyDescent="0.25"/>
  <cols>
    <col min="1" max="1" width="9.140625" style="2"/>
    <col min="2" max="2" width="4.140625" style="2" customWidth="1"/>
    <col min="3" max="3" width="12.7109375" style="2" customWidth="1"/>
    <col min="4" max="4" width="10.5703125" style="2" customWidth="1"/>
    <col min="5" max="5" width="45.140625" style="2" customWidth="1"/>
    <col min="6" max="7" width="47.85546875" style="2" customWidth="1"/>
    <col min="8" max="8" width="1.140625" style="2" customWidth="1"/>
    <col min="9" max="9" width="11.140625" style="2" customWidth="1"/>
    <col min="10" max="10" width="2.42578125" style="2" customWidth="1"/>
    <col min="11" max="11" width="9.140625" style="2"/>
    <col min="12" max="12" width="15" style="2" customWidth="1"/>
    <col min="13" max="16384" width="9.140625" style="2"/>
  </cols>
  <sheetData>
    <row r="1" spans="3:10" ht="15.75" thickBot="1" x14ac:dyDescent="0.3"/>
    <row r="2" spans="3:10" ht="46.5" customHeight="1" x14ac:dyDescent="0.25">
      <c r="C2" s="214" t="s">
        <v>1796</v>
      </c>
      <c r="D2" s="215"/>
      <c r="E2" s="215"/>
      <c r="F2" s="215"/>
      <c r="G2" s="215"/>
      <c r="H2" s="215"/>
      <c r="I2" s="44" t="s">
        <v>327</v>
      </c>
      <c r="J2" s="8"/>
    </row>
    <row r="3" spans="3:10" x14ac:dyDescent="0.25">
      <c r="C3" s="9"/>
      <c r="D3" s="10"/>
      <c r="E3" s="10"/>
      <c r="F3" s="10"/>
      <c r="G3" s="5"/>
      <c r="H3" s="5"/>
      <c r="I3" s="5"/>
      <c r="J3" s="15"/>
    </row>
    <row r="4" spans="3:10" ht="12.75" customHeight="1" x14ac:dyDescent="0.25">
      <c r="C4" s="9"/>
      <c r="D4" s="11"/>
      <c r="E4" s="11"/>
      <c r="F4" s="11"/>
      <c r="G4" s="11"/>
      <c r="H4" s="39"/>
      <c r="I4" s="13"/>
      <c r="J4" s="15"/>
    </row>
    <row r="5" spans="3:10" ht="18.75" hidden="1" x14ac:dyDescent="0.25">
      <c r="C5" s="12"/>
      <c r="D5" s="3"/>
      <c r="E5" s="3"/>
      <c r="F5" s="11"/>
      <c r="G5" s="11"/>
      <c r="H5" s="39"/>
      <c r="I5" s="13"/>
      <c r="J5" s="15"/>
    </row>
    <row r="6" spans="3:10" x14ac:dyDescent="0.25">
      <c r="C6" s="12"/>
      <c r="D6" s="4"/>
      <c r="E6" s="13"/>
      <c r="F6" s="13"/>
      <c r="G6" s="13"/>
      <c r="H6" s="39"/>
      <c r="I6" s="13"/>
      <c r="J6" s="15"/>
    </row>
    <row r="7" spans="3:10" ht="21.75" customHeight="1" x14ac:dyDescent="0.25">
      <c r="C7" s="12"/>
      <c r="D7" s="216" t="s">
        <v>1800</v>
      </c>
      <c r="E7" s="216"/>
      <c r="F7" s="216"/>
      <c r="G7" s="216"/>
      <c r="H7" s="39"/>
      <c r="I7" s="13"/>
      <c r="J7" s="15"/>
    </row>
    <row r="8" spans="3:10" ht="15" customHeight="1" x14ac:dyDescent="0.25">
      <c r="C8" s="12"/>
      <c r="D8" s="39"/>
      <c r="E8" s="39"/>
      <c r="F8" s="39"/>
      <c r="G8" s="39"/>
      <c r="H8" s="39"/>
      <c r="I8" s="13"/>
      <c r="J8" s="15"/>
    </row>
    <row r="9" spans="3:10" ht="15.75" x14ac:dyDescent="0.25">
      <c r="C9" s="12"/>
      <c r="D9" s="76" t="s">
        <v>1772</v>
      </c>
      <c r="E9" s="22"/>
      <c r="F9" s="22"/>
      <c r="G9" s="23"/>
      <c r="H9" s="39"/>
      <c r="I9" s="13"/>
      <c r="J9" s="15"/>
    </row>
    <row r="10" spans="3:10" ht="33.75" customHeight="1" x14ac:dyDescent="0.25">
      <c r="C10" s="14"/>
      <c r="D10" s="24" t="s">
        <v>329</v>
      </c>
      <c r="E10" s="25" t="s">
        <v>29</v>
      </c>
      <c r="F10" s="25" t="s">
        <v>30</v>
      </c>
      <c r="G10" s="25" t="s">
        <v>31</v>
      </c>
      <c r="H10" s="39"/>
      <c r="I10" s="39"/>
      <c r="J10" s="15"/>
    </row>
    <row r="11" spans="3:10" ht="23.25" x14ac:dyDescent="0.35">
      <c r="C11" s="16"/>
      <c r="D11" s="26">
        <v>1</v>
      </c>
      <c r="E11" s="46"/>
      <c r="F11" s="46"/>
      <c r="G11" s="53"/>
      <c r="H11" s="39"/>
      <c r="I11" s="39"/>
      <c r="J11" s="17"/>
    </row>
    <row r="12" spans="3:10" ht="23.25" x14ac:dyDescent="0.35">
      <c r="C12" s="16"/>
      <c r="D12" s="26">
        <v>2</v>
      </c>
      <c r="E12" s="46"/>
      <c r="F12" s="46"/>
      <c r="G12" s="53"/>
      <c r="H12" s="39"/>
      <c r="I12" s="39"/>
      <c r="J12" s="17"/>
    </row>
    <row r="13" spans="3:10" ht="23.25" x14ac:dyDescent="0.35">
      <c r="C13" s="16"/>
      <c r="D13" s="26">
        <v>3</v>
      </c>
      <c r="E13" s="46"/>
      <c r="F13" s="46"/>
      <c r="G13" s="53"/>
      <c r="H13" s="39"/>
      <c r="I13" s="39"/>
      <c r="J13" s="17"/>
    </row>
    <row r="14" spans="3:10" ht="23.25" x14ac:dyDescent="0.35">
      <c r="C14" s="16"/>
      <c r="D14" s="26">
        <v>4</v>
      </c>
      <c r="E14" s="46"/>
      <c r="F14" s="46"/>
      <c r="G14" s="53"/>
      <c r="H14" s="39"/>
      <c r="I14" s="39"/>
      <c r="J14" s="17"/>
    </row>
    <row r="15" spans="3:10" ht="23.25" x14ac:dyDescent="0.35">
      <c r="C15" s="16"/>
      <c r="D15" s="26">
        <v>5</v>
      </c>
      <c r="E15" s="46"/>
      <c r="F15" s="46"/>
      <c r="G15" s="53"/>
      <c r="H15" s="39"/>
      <c r="I15" s="39"/>
      <c r="J15" s="17"/>
    </row>
    <row r="16" spans="3:10" ht="23.25" x14ac:dyDescent="0.35">
      <c r="C16" s="16"/>
      <c r="D16" s="26">
        <v>6</v>
      </c>
      <c r="E16" s="46"/>
      <c r="F16" s="46"/>
      <c r="G16" s="53"/>
      <c r="H16" s="39"/>
      <c r="I16" s="39"/>
      <c r="J16" s="17"/>
    </row>
    <row r="17" spans="3:10" ht="23.25" x14ac:dyDescent="0.35">
      <c r="C17" s="16"/>
      <c r="D17" s="26">
        <v>7</v>
      </c>
      <c r="E17" s="46"/>
      <c r="F17" s="46"/>
      <c r="G17" s="53"/>
      <c r="H17" s="39"/>
      <c r="I17" s="39"/>
      <c r="J17" s="17"/>
    </row>
    <row r="18" spans="3:10" ht="23.25" x14ac:dyDescent="0.35">
      <c r="C18" s="16"/>
      <c r="D18" s="26">
        <v>8</v>
      </c>
      <c r="E18" s="46"/>
      <c r="F18" s="46"/>
      <c r="G18" s="53"/>
      <c r="H18" s="39"/>
      <c r="I18" s="39"/>
      <c r="J18" s="17"/>
    </row>
    <row r="19" spans="3:10" ht="23.25" x14ac:dyDescent="0.35">
      <c r="C19" s="16"/>
      <c r="D19" s="26">
        <v>9</v>
      </c>
      <c r="E19" s="46"/>
      <c r="F19" s="46"/>
      <c r="G19" s="53"/>
      <c r="H19" s="39"/>
      <c r="I19" s="39"/>
      <c r="J19" s="17"/>
    </row>
    <row r="20" spans="3:10" ht="23.25" x14ac:dyDescent="0.35">
      <c r="C20" s="16"/>
      <c r="D20" s="26">
        <v>10</v>
      </c>
      <c r="E20" s="46"/>
      <c r="F20" s="46"/>
      <c r="G20" s="53"/>
      <c r="H20" s="39"/>
      <c r="I20" s="39"/>
      <c r="J20" s="17"/>
    </row>
    <row r="21" spans="3:10" ht="23.25" x14ac:dyDescent="0.35">
      <c r="C21" s="16"/>
      <c r="D21" s="40"/>
      <c r="E21" s="41"/>
      <c r="F21" s="37"/>
      <c r="G21" s="54"/>
      <c r="H21" s="39"/>
      <c r="I21" s="39"/>
      <c r="J21" s="17"/>
    </row>
    <row r="22" spans="3:10" ht="23.25" x14ac:dyDescent="0.35">
      <c r="C22" s="16"/>
      <c r="D22" s="40"/>
      <c r="E22" s="41"/>
      <c r="F22" s="37"/>
      <c r="G22" s="38"/>
      <c r="H22" s="39"/>
      <c r="I22" s="39"/>
      <c r="J22" s="17"/>
    </row>
    <row r="23" spans="3:10" ht="23.25" x14ac:dyDescent="0.35">
      <c r="C23" s="16"/>
      <c r="D23" s="76" t="s">
        <v>1773</v>
      </c>
      <c r="E23" s="41"/>
      <c r="F23" s="37"/>
      <c r="G23" s="38"/>
      <c r="H23" s="39"/>
      <c r="I23" s="39"/>
      <c r="J23" s="17"/>
    </row>
    <row r="24" spans="3:10" ht="33.75" customHeight="1" x14ac:dyDescent="0.35">
      <c r="C24" s="16"/>
      <c r="D24" s="24" t="s">
        <v>329</v>
      </c>
      <c r="E24" s="25" t="s">
        <v>29</v>
      </c>
      <c r="F24" s="25" t="s">
        <v>30</v>
      </c>
      <c r="G24" s="25" t="s">
        <v>31</v>
      </c>
      <c r="H24" s="39"/>
      <c r="I24" s="39"/>
      <c r="J24" s="17"/>
    </row>
    <row r="25" spans="3:10" ht="23.25" x14ac:dyDescent="0.35">
      <c r="C25" s="16"/>
      <c r="D25" s="26">
        <v>1</v>
      </c>
      <c r="E25" s="46"/>
      <c r="F25" s="46"/>
      <c r="G25" s="53"/>
      <c r="H25" s="39"/>
      <c r="I25" s="39"/>
      <c r="J25" s="17"/>
    </row>
    <row r="26" spans="3:10" ht="23.25" x14ac:dyDescent="0.35">
      <c r="C26" s="16"/>
      <c r="D26" s="26">
        <v>2</v>
      </c>
      <c r="E26" s="46"/>
      <c r="F26" s="46"/>
      <c r="G26" s="53"/>
      <c r="H26" s="39"/>
      <c r="I26" s="39"/>
      <c r="J26" s="17"/>
    </row>
    <row r="27" spans="3:10" ht="23.25" x14ac:dyDescent="0.35">
      <c r="C27" s="16"/>
      <c r="D27" s="26">
        <v>3</v>
      </c>
      <c r="E27" s="46"/>
      <c r="F27" s="46"/>
      <c r="G27" s="53"/>
      <c r="H27" s="37"/>
      <c r="I27" s="37"/>
      <c r="J27" s="17"/>
    </row>
    <row r="28" spans="3:10" ht="23.25" x14ac:dyDescent="0.35">
      <c r="C28" s="16"/>
      <c r="D28" s="26">
        <v>4</v>
      </c>
      <c r="E28" s="46"/>
      <c r="F28" s="46"/>
      <c r="G28" s="53"/>
      <c r="H28" s="37"/>
      <c r="I28" s="37"/>
      <c r="J28" s="17"/>
    </row>
    <row r="29" spans="3:10" ht="23.25" x14ac:dyDescent="0.35">
      <c r="C29" s="16"/>
      <c r="D29" s="26">
        <v>5</v>
      </c>
      <c r="E29" s="46"/>
      <c r="F29" s="46"/>
      <c r="G29" s="53"/>
      <c r="H29" s="37"/>
      <c r="I29" s="37"/>
      <c r="J29" s="17"/>
    </row>
    <row r="30" spans="3:10" ht="23.25" x14ac:dyDescent="0.35">
      <c r="C30" s="16"/>
      <c r="D30" s="26">
        <v>6</v>
      </c>
      <c r="E30" s="46"/>
      <c r="F30" s="46"/>
      <c r="G30" s="53"/>
      <c r="H30" s="37"/>
      <c r="I30" s="37"/>
      <c r="J30" s="17"/>
    </row>
    <row r="31" spans="3:10" ht="23.25" x14ac:dyDescent="0.35">
      <c r="C31" s="16"/>
      <c r="D31" s="26">
        <v>7</v>
      </c>
      <c r="E31" s="46"/>
      <c r="F31" s="46"/>
      <c r="G31" s="53"/>
      <c r="H31" s="39"/>
      <c r="I31" s="39"/>
      <c r="J31" s="17"/>
    </row>
    <row r="32" spans="3:10" ht="23.25" x14ac:dyDescent="0.35">
      <c r="C32" s="16"/>
      <c r="D32" s="26">
        <v>8</v>
      </c>
      <c r="E32" s="46"/>
      <c r="F32" s="46"/>
      <c r="G32" s="53"/>
      <c r="H32" s="37"/>
      <c r="I32" s="37"/>
      <c r="J32" s="17"/>
    </row>
    <row r="33" spans="3:10" ht="23.25" x14ac:dyDescent="0.35">
      <c r="C33" s="16"/>
      <c r="D33" s="26">
        <v>9</v>
      </c>
      <c r="E33" s="46"/>
      <c r="F33" s="46"/>
      <c r="G33" s="53"/>
      <c r="H33" s="37"/>
      <c r="I33" s="37"/>
      <c r="J33" s="17"/>
    </row>
    <row r="34" spans="3:10" ht="23.25" x14ac:dyDescent="0.35">
      <c r="C34" s="16"/>
      <c r="D34" s="26">
        <v>10</v>
      </c>
      <c r="E34" s="46"/>
      <c r="F34" s="46"/>
      <c r="G34" s="53"/>
      <c r="H34" s="37"/>
      <c r="I34" s="37"/>
      <c r="J34" s="17"/>
    </row>
    <row r="35" spans="3:10" ht="23.25" x14ac:dyDescent="0.35">
      <c r="C35" s="16"/>
      <c r="D35" s="37"/>
      <c r="E35" s="37"/>
      <c r="F35" s="38"/>
      <c r="G35" s="6"/>
      <c r="H35" s="37"/>
      <c r="I35" s="37"/>
      <c r="J35" s="17"/>
    </row>
    <row r="36" spans="3:10" ht="23.25" x14ac:dyDescent="0.35">
      <c r="C36" s="16"/>
      <c r="D36" s="39"/>
      <c r="E36" s="39"/>
      <c r="F36" s="39"/>
      <c r="G36" s="95" t="s">
        <v>1842</v>
      </c>
      <c r="H36" s="39"/>
      <c r="I36" s="39"/>
      <c r="J36" s="17"/>
    </row>
    <row r="37" spans="3:10" ht="23.25" x14ac:dyDescent="0.35">
      <c r="C37" s="16"/>
      <c r="D37" s="40"/>
      <c r="E37" s="41"/>
      <c r="F37" s="37"/>
      <c r="G37" s="38"/>
      <c r="H37" s="39"/>
      <c r="I37" s="39"/>
      <c r="J37" s="17"/>
    </row>
    <row r="38" spans="3:10" x14ac:dyDescent="0.25">
      <c r="C38" s="18"/>
      <c r="D38" s="29"/>
      <c r="E38" s="29"/>
      <c r="F38" s="29"/>
      <c r="G38" s="30"/>
      <c r="H38" s="31"/>
      <c r="I38" s="31"/>
      <c r="J38" s="19"/>
    </row>
    <row r="39" spans="3:10" ht="15.75" thickBot="1" x14ac:dyDescent="0.3">
      <c r="C39" s="20"/>
      <c r="D39" s="32"/>
      <c r="E39" s="32"/>
      <c r="F39" s="33"/>
      <c r="G39" s="34"/>
      <c r="H39" s="35"/>
      <c r="I39" s="35"/>
      <c r="J39" s="21"/>
    </row>
  </sheetData>
  <mergeCells count="2">
    <mergeCell ref="C2:H2"/>
    <mergeCell ref="D7:G7"/>
  </mergeCells>
  <dataValidations count="1">
    <dataValidation type="decimal" allowBlank="1" showInputMessage="1" showErrorMessage="1" errorTitle="Indicar un Número" error="Indicar un Número" promptTitle="Indicar un Número" prompt="Indicar un Número" sqref="G11:G20 G25:G34">
      <formula1>0</formula1>
      <formula2>10000</formula2>
    </dataValidation>
  </dataValidations>
  <hyperlinks>
    <hyperlink ref="G36" location="Complet!A1" display="Menú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'A. en qüestionari'!$AQ$8:$AQ$117</xm:f>
          </x14:formula1>
          <xm:sqref>H4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/>
  <dimension ref="C1:J53"/>
  <sheetViews>
    <sheetView showGridLines="0" showRowColHeaders="0" workbookViewId="0"/>
  </sheetViews>
  <sheetFormatPr defaultRowHeight="15" x14ac:dyDescent="0.25"/>
  <cols>
    <col min="1" max="1" width="9.140625" style="2"/>
    <col min="2" max="2" width="3.5703125" style="2" customWidth="1"/>
    <col min="3" max="3" width="12.7109375" style="2" customWidth="1"/>
    <col min="4" max="4" width="10.5703125" style="2" customWidth="1"/>
    <col min="5" max="5" width="45.140625" style="2" customWidth="1"/>
    <col min="6" max="7" width="47.85546875" style="2" customWidth="1"/>
    <col min="8" max="8" width="3.42578125" style="2" customWidth="1"/>
    <col min="9" max="9" width="11.140625" style="2" customWidth="1"/>
    <col min="10" max="10" width="2.42578125" style="2" customWidth="1"/>
    <col min="11" max="11" width="9.140625" style="2"/>
    <col min="12" max="12" width="15" style="2" customWidth="1"/>
    <col min="13" max="16384" width="9.140625" style="2"/>
  </cols>
  <sheetData>
    <row r="1" spans="3:10" ht="15.75" thickBot="1" x14ac:dyDescent="0.3"/>
    <row r="2" spans="3:10" ht="46.5" customHeight="1" x14ac:dyDescent="0.25">
      <c r="C2" s="214" t="s">
        <v>1803</v>
      </c>
      <c r="D2" s="215"/>
      <c r="E2" s="215"/>
      <c r="F2" s="215"/>
      <c r="G2" s="215"/>
      <c r="H2" s="215"/>
      <c r="I2" s="44" t="s">
        <v>327</v>
      </c>
      <c r="J2" s="8"/>
    </row>
    <row r="3" spans="3:10" x14ac:dyDescent="0.25">
      <c r="C3" s="9"/>
      <c r="D3" s="10"/>
      <c r="E3" s="10"/>
      <c r="F3" s="10"/>
      <c r="G3" s="5"/>
      <c r="H3" s="5"/>
      <c r="I3" s="5"/>
      <c r="J3" s="15"/>
    </row>
    <row r="4" spans="3:10" ht="13.5" customHeight="1" x14ac:dyDescent="0.25">
      <c r="C4" s="9"/>
      <c r="D4" s="11"/>
      <c r="E4" s="11"/>
      <c r="F4" s="11"/>
      <c r="G4" s="11"/>
      <c r="H4" s="39"/>
      <c r="I4" s="13"/>
      <c r="J4" s="15"/>
    </row>
    <row r="5" spans="3:10" ht="18.75" hidden="1" x14ac:dyDescent="0.25">
      <c r="C5" s="12"/>
      <c r="D5" s="3"/>
      <c r="E5" s="3"/>
      <c r="F5" s="11"/>
      <c r="G5" s="11"/>
      <c r="H5" s="39"/>
      <c r="I5" s="13"/>
      <c r="J5" s="15"/>
    </row>
    <row r="6" spans="3:10" x14ac:dyDescent="0.25">
      <c r="C6" s="12"/>
      <c r="D6" s="4"/>
      <c r="E6" s="13"/>
      <c r="F6" s="13"/>
      <c r="G6" s="13"/>
      <c r="H6" s="39"/>
      <c r="I6" s="13"/>
      <c r="J6" s="15"/>
    </row>
    <row r="7" spans="3:10" ht="21.75" customHeight="1" x14ac:dyDescent="0.25">
      <c r="C7" s="12"/>
      <c r="D7" s="216" t="s">
        <v>1799</v>
      </c>
      <c r="E7" s="216"/>
      <c r="F7" s="216"/>
      <c r="G7" s="216"/>
      <c r="H7" s="39"/>
      <c r="I7" s="13"/>
      <c r="J7" s="15"/>
    </row>
    <row r="8" spans="3:10" ht="15" customHeight="1" x14ac:dyDescent="0.25">
      <c r="C8" s="12"/>
      <c r="D8" s="39"/>
      <c r="E8" s="39"/>
      <c r="F8" s="39"/>
      <c r="G8" s="39"/>
      <c r="H8" s="39"/>
      <c r="I8" s="13"/>
      <c r="J8" s="15"/>
    </row>
    <row r="9" spans="3:10" ht="15.75" x14ac:dyDescent="0.25">
      <c r="C9" s="12"/>
      <c r="D9" s="76" t="s">
        <v>1801</v>
      </c>
      <c r="E9" s="22"/>
      <c r="F9" s="22"/>
      <c r="G9" s="23"/>
      <c r="H9" s="39"/>
      <c r="I9" s="13"/>
      <c r="J9" s="15"/>
    </row>
    <row r="10" spans="3:10" ht="33.75" customHeight="1" x14ac:dyDescent="0.25">
      <c r="C10" s="14"/>
      <c r="D10" s="24" t="s">
        <v>329</v>
      </c>
      <c r="E10" s="25" t="s">
        <v>29</v>
      </c>
      <c r="F10" s="25" t="s">
        <v>30</v>
      </c>
      <c r="G10" s="25" t="s">
        <v>31</v>
      </c>
      <c r="H10" s="39"/>
      <c r="I10" s="39"/>
      <c r="J10" s="15"/>
    </row>
    <row r="11" spans="3:10" ht="23.25" x14ac:dyDescent="0.35">
      <c r="C11" s="16"/>
      <c r="D11" s="26">
        <v>1</v>
      </c>
      <c r="E11" s="46"/>
      <c r="F11" s="46"/>
      <c r="G11" s="53"/>
      <c r="H11" s="39"/>
      <c r="I11" s="39"/>
      <c r="J11" s="17"/>
    </row>
    <row r="12" spans="3:10" ht="23.25" x14ac:dyDescent="0.35">
      <c r="C12" s="16"/>
      <c r="D12" s="26">
        <v>2</v>
      </c>
      <c r="E12" s="46"/>
      <c r="F12" s="46"/>
      <c r="G12" s="53"/>
      <c r="H12" s="39"/>
      <c r="I12" s="39"/>
      <c r="J12" s="17"/>
    </row>
    <row r="13" spans="3:10" ht="23.25" x14ac:dyDescent="0.35">
      <c r="C13" s="16"/>
      <c r="D13" s="26">
        <v>3</v>
      </c>
      <c r="E13" s="46"/>
      <c r="F13" s="46"/>
      <c r="G13" s="53"/>
      <c r="H13" s="39"/>
      <c r="I13" s="39"/>
      <c r="J13" s="17"/>
    </row>
    <row r="14" spans="3:10" ht="23.25" x14ac:dyDescent="0.35">
      <c r="C14" s="16"/>
      <c r="D14" s="26">
        <v>4</v>
      </c>
      <c r="E14" s="46"/>
      <c r="F14" s="46"/>
      <c r="G14" s="53"/>
      <c r="H14" s="39"/>
      <c r="I14" s="39"/>
      <c r="J14" s="17"/>
    </row>
    <row r="15" spans="3:10" ht="23.25" x14ac:dyDescent="0.35">
      <c r="C15" s="16"/>
      <c r="D15" s="26">
        <v>5</v>
      </c>
      <c r="E15" s="46"/>
      <c r="F15" s="46"/>
      <c r="G15" s="53"/>
      <c r="H15" s="39"/>
      <c r="I15" s="39"/>
      <c r="J15" s="17"/>
    </row>
    <row r="16" spans="3:10" ht="23.25" x14ac:dyDescent="0.35">
      <c r="C16" s="16"/>
      <c r="D16" s="26">
        <v>6</v>
      </c>
      <c r="E16" s="46"/>
      <c r="F16" s="46"/>
      <c r="G16" s="53"/>
      <c r="H16" s="39"/>
      <c r="I16" s="39"/>
      <c r="J16" s="17"/>
    </row>
    <row r="17" spans="3:10" ht="23.25" x14ac:dyDescent="0.35">
      <c r="C17" s="16"/>
      <c r="D17" s="26">
        <v>7</v>
      </c>
      <c r="E17" s="46"/>
      <c r="F17" s="46"/>
      <c r="G17" s="53"/>
      <c r="H17" s="39"/>
      <c r="I17" s="39"/>
      <c r="J17" s="17"/>
    </row>
    <row r="18" spans="3:10" ht="23.25" x14ac:dyDescent="0.35">
      <c r="C18" s="16"/>
      <c r="D18" s="26">
        <v>8</v>
      </c>
      <c r="E18" s="46"/>
      <c r="F18" s="46"/>
      <c r="G18" s="53"/>
      <c r="H18" s="39"/>
      <c r="I18" s="39"/>
      <c r="J18" s="17"/>
    </row>
    <row r="19" spans="3:10" ht="23.25" x14ac:dyDescent="0.35">
      <c r="C19" s="16"/>
      <c r="D19" s="26">
        <v>9</v>
      </c>
      <c r="E19" s="46"/>
      <c r="F19" s="46"/>
      <c r="G19" s="53"/>
      <c r="H19" s="39"/>
      <c r="I19" s="39"/>
      <c r="J19" s="17"/>
    </row>
    <row r="20" spans="3:10" ht="23.25" x14ac:dyDescent="0.35">
      <c r="C20" s="16"/>
      <c r="D20" s="26">
        <v>10</v>
      </c>
      <c r="E20" s="46"/>
      <c r="F20" s="46"/>
      <c r="G20" s="53"/>
      <c r="H20" s="39"/>
      <c r="I20" s="39"/>
      <c r="J20" s="17"/>
    </row>
    <row r="21" spans="3:10" ht="23.25" x14ac:dyDescent="0.35">
      <c r="C21" s="16"/>
      <c r="D21" s="40"/>
      <c r="E21" s="41"/>
      <c r="F21" s="37"/>
      <c r="G21" s="54"/>
      <c r="H21" s="39"/>
      <c r="I21" s="39"/>
      <c r="J21" s="17"/>
    </row>
    <row r="22" spans="3:10" ht="23.25" x14ac:dyDescent="0.35">
      <c r="C22" s="16"/>
      <c r="D22" s="40"/>
      <c r="E22" s="41"/>
      <c r="F22" s="37"/>
      <c r="G22" s="38"/>
      <c r="H22" s="39"/>
      <c r="I22" s="39"/>
      <c r="J22" s="17"/>
    </row>
    <row r="23" spans="3:10" ht="23.25" x14ac:dyDescent="0.35">
      <c r="C23" s="16"/>
      <c r="D23" s="76" t="s">
        <v>1802</v>
      </c>
      <c r="E23" s="41"/>
      <c r="F23" s="37"/>
      <c r="G23" s="38"/>
      <c r="H23" s="39"/>
      <c r="I23" s="39"/>
      <c r="J23" s="17"/>
    </row>
    <row r="24" spans="3:10" ht="33.75" customHeight="1" x14ac:dyDescent="0.35">
      <c r="C24" s="16"/>
      <c r="D24" s="24" t="s">
        <v>329</v>
      </c>
      <c r="E24" s="25" t="s">
        <v>29</v>
      </c>
      <c r="F24" s="25" t="s">
        <v>30</v>
      </c>
      <c r="G24" s="25" t="s">
        <v>31</v>
      </c>
      <c r="H24" s="39"/>
      <c r="I24" s="39"/>
      <c r="J24" s="17"/>
    </row>
    <row r="25" spans="3:10" ht="23.25" x14ac:dyDescent="0.35">
      <c r="C25" s="16"/>
      <c r="D25" s="26">
        <v>1</v>
      </c>
      <c r="E25" s="46"/>
      <c r="F25" s="46"/>
      <c r="G25" s="53"/>
      <c r="H25" s="39"/>
      <c r="I25" s="39"/>
      <c r="J25" s="17"/>
    </row>
    <row r="26" spans="3:10" ht="23.25" x14ac:dyDescent="0.35">
      <c r="C26" s="16"/>
      <c r="D26" s="26">
        <v>2</v>
      </c>
      <c r="E26" s="46"/>
      <c r="F26" s="46"/>
      <c r="G26" s="53"/>
      <c r="H26" s="39"/>
      <c r="I26" s="39"/>
      <c r="J26" s="17"/>
    </row>
    <row r="27" spans="3:10" ht="23.25" x14ac:dyDescent="0.35">
      <c r="C27" s="16"/>
      <c r="D27" s="26">
        <v>3</v>
      </c>
      <c r="E27" s="46"/>
      <c r="F27" s="46"/>
      <c r="G27" s="53"/>
      <c r="H27" s="37"/>
      <c r="I27" s="37"/>
      <c r="J27" s="17"/>
    </row>
    <row r="28" spans="3:10" ht="23.25" x14ac:dyDescent="0.35">
      <c r="C28" s="16"/>
      <c r="D28" s="26">
        <v>4</v>
      </c>
      <c r="E28" s="46"/>
      <c r="F28" s="46"/>
      <c r="G28" s="53"/>
      <c r="H28" s="37"/>
      <c r="I28" s="37"/>
      <c r="J28" s="17"/>
    </row>
    <row r="29" spans="3:10" ht="23.25" x14ac:dyDescent="0.35">
      <c r="C29" s="16"/>
      <c r="D29" s="26">
        <v>5</v>
      </c>
      <c r="E29" s="46"/>
      <c r="F29" s="46"/>
      <c r="G29" s="53"/>
      <c r="H29" s="37"/>
      <c r="I29" s="37"/>
      <c r="J29" s="17"/>
    </row>
    <row r="30" spans="3:10" ht="23.25" x14ac:dyDescent="0.35">
      <c r="C30" s="16"/>
      <c r="D30" s="26">
        <v>6</v>
      </c>
      <c r="E30" s="46"/>
      <c r="F30" s="46"/>
      <c r="G30" s="53"/>
      <c r="H30" s="37"/>
      <c r="I30" s="37"/>
      <c r="J30" s="17"/>
    </row>
    <row r="31" spans="3:10" ht="23.25" x14ac:dyDescent="0.35">
      <c r="C31" s="16"/>
      <c r="D31" s="26">
        <v>7</v>
      </c>
      <c r="E31" s="46"/>
      <c r="F31" s="46"/>
      <c r="G31" s="53"/>
      <c r="H31" s="39"/>
      <c r="I31" s="39"/>
      <c r="J31" s="17"/>
    </row>
    <row r="32" spans="3:10" ht="23.25" x14ac:dyDescent="0.35">
      <c r="C32" s="16"/>
      <c r="D32" s="26">
        <v>8</v>
      </c>
      <c r="E32" s="46"/>
      <c r="F32" s="46"/>
      <c r="G32" s="53"/>
      <c r="H32" s="37"/>
      <c r="I32" s="37"/>
      <c r="J32" s="17"/>
    </row>
    <row r="33" spans="3:10" ht="23.25" x14ac:dyDescent="0.35">
      <c r="C33" s="16"/>
      <c r="D33" s="26">
        <v>9</v>
      </c>
      <c r="E33" s="46"/>
      <c r="F33" s="46"/>
      <c r="G33" s="53"/>
      <c r="H33" s="37"/>
      <c r="I33" s="37"/>
      <c r="J33" s="17"/>
    </row>
    <row r="34" spans="3:10" ht="23.25" x14ac:dyDescent="0.35">
      <c r="C34" s="16"/>
      <c r="D34" s="26">
        <v>10</v>
      </c>
      <c r="E34" s="46"/>
      <c r="F34" s="46"/>
      <c r="G34" s="53"/>
      <c r="H34" s="37"/>
      <c r="I34" s="37"/>
      <c r="J34" s="17"/>
    </row>
    <row r="35" spans="3:10" ht="23.25" x14ac:dyDescent="0.35">
      <c r="C35" s="16"/>
      <c r="D35" s="39"/>
      <c r="E35" s="39"/>
      <c r="F35" s="39"/>
      <c r="G35" s="39"/>
      <c r="H35" s="39"/>
      <c r="I35" s="37"/>
      <c r="J35" s="17"/>
    </row>
    <row r="36" spans="3:10" ht="23.25" x14ac:dyDescent="0.35">
      <c r="C36" s="16"/>
      <c r="D36" s="39"/>
      <c r="E36" s="39"/>
      <c r="F36" s="39"/>
      <c r="G36" s="39"/>
      <c r="H36" s="39"/>
      <c r="I36" s="37"/>
      <c r="J36" s="17"/>
    </row>
    <row r="37" spans="3:10" ht="23.25" x14ac:dyDescent="0.35">
      <c r="C37" s="16"/>
      <c r="D37" s="76" t="s">
        <v>37</v>
      </c>
      <c r="E37" s="39"/>
      <c r="F37" s="39"/>
      <c r="G37" s="39"/>
      <c r="H37" s="39"/>
      <c r="I37" s="37"/>
      <c r="J37" s="17"/>
    </row>
    <row r="38" spans="3:10" ht="23.25" x14ac:dyDescent="0.35">
      <c r="C38" s="16"/>
      <c r="D38" s="24" t="s">
        <v>329</v>
      </c>
      <c r="E38" s="25" t="s">
        <v>29</v>
      </c>
      <c r="F38" s="25" t="s">
        <v>30</v>
      </c>
      <c r="G38" s="25" t="s">
        <v>31</v>
      </c>
      <c r="H38" s="39"/>
      <c r="I38" s="37"/>
      <c r="J38" s="17"/>
    </row>
    <row r="39" spans="3:10" ht="23.25" x14ac:dyDescent="0.35">
      <c r="C39" s="16"/>
      <c r="D39" s="26">
        <v>1</v>
      </c>
      <c r="E39" s="46"/>
      <c r="F39" s="46"/>
      <c r="G39" s="53"/>
      <c r="H39" s="39"/>
      <c r="I39" s="37"/>
      <c r="J39" s="17"/>
    </row>
    <row r="40" spans="3:10" ht="23.25" x14ac:dyDescent="0.35">
      <c r="C40" s="16"/>
      <c r="D40" s="26">
        <v>2</v>
      </c>
      <c r="E40" s="46"/>
      <c r="F40" s="46"/>
      <c r="G40" s="53"/>
      <c r="H40" s="39"/>
      <c r="I40" s="37"/>
      <c r="J40" s="17"/>
    </row>
    <row r="41" spans="3:10" ht="23.25" x14ac:dyDescent="0.35">
      <c r="C41" s="16"/>
      <c r="D41" s="26">
        <v>3</v>
      </c>
      <c r="E41" s="46"/>
      <c r="F41" s="46"/>
      <c r="G41" s="53"/>
      <c r="H41" s="39"/>
      <c r="I41" s="37"/>
      <c r="J41" s="17"/>
    </row>
    <row r="42" spans="3:10" ht="23.25" x14ac:dyDescent="0.35">
      <c r="C42" s="16"/>
      <c r="D42" s="26">
        <v>4</v>
      </c>
      <c r="E42" s="46"/>
      <c r="F42" s="46"/>
      <c r="G42" s="53"/>
      <c r="H42" s="39"/>
      <c r="I42" s="37"/>
      <c r="J42" s="17"/>
    </row>
    <row r="43" spans="3:10" ht="23.25" x14ac:dyDescent="0.35">
      <c r="C43" s="16"/>
      <c r="D43" s="26">
        <v>5</v>
      </c>
      <c r="E43" s="46"/>
      <c r="F43" s="46"/>
      <c r="G43" s="53"/>
      <c r="H43" s="39"/>
      <c r="I43" s="37"/>
      <c r="J43" s="17"/>
    </row>
    <row r="44" spans="3:10" ht="23.25" x14ac:dyDescent="0.35">
      <c r="C44" s="16"/>
      <c r="D44" s="26">
        <v>6</v>
      </c>
      <c r="E44" s="46"/>
      <c r="F44" s="46"/>
      <c r="G44" s="53"/>
      <c r="H44" s="39"/>
      <c r="I44" s="37"/>
      <c r="J44" s="17"/>
    </row>
    <row r="45" spans="3:10" ht="23.25" x14ac:dyDescent="0.35">
      <c r="C45" s="16"/>
      <c r="D45" s="26">
        <v>7</v>
      </c>
      <c r="E45" s="46"/>
      <c r="F45" s="46"/>
      <c r="G45" s="53"/>
      <c r="H45" s="39"/>
      <c r="I45" s="37"/>
      <c r="J45" s="17"/>
    </row>
    <row r="46" spans="3:10" ht="23.25" x14ac:dyDescent="0.35">
      <c r="C46" s="16"/>
      <c r="D46" s="26">
        <v>8</v>
      </c>
      <c r="E46" s="46"/>
      <c r="F46" s="46"/>
      <c r="G46" s="53"/>
      <c r="H46" s="39"/>
      <c r="I46" s="37"/>
      <c r="J46" s="17"/>
    </row>
    <row r="47" spans="3:10" ht="23.25" x14ac:dyDescent="0.35">
      <c r="C47" s="16"/>
      <c r="D47" s="26">
        <v>9</v>
      </c>
      <c r="E47" s="46"/>
      <c r="F47" s="46"/>
      <c r="G47" s="53"/>
      <c r="H47" s="39"/>
      <c r="I47" s="37"/>
      <c r="J47" s="17"/>
    </row>
    <row r="48" spans="3:10" ht="23.25" x14ac:dyDescent="0.35">
      <c r="C48" s="16"/>
      <c r="D48" s="26">
        <v>10</v>
      </c>
      <c r="E48" s="46"/>
      <c r="F48" s="46"/>
      <c r="G48" s="53"/>
      <c r="H48" s="39"/>
      <c r="I48" s="39"/>
      <c r="J48" s="17"/>
    </row>
    <row r="49" spans="3:10" ht="23.25" x14ac:dyDescent="0.35">
      <c r="C49" s="16"/>
      <c r="D49" s="39"/>
      <c r="E49" s="39"/>
      <c r="F49" s="39"/>
      <c r="G49" s="39"/>
      <c r="H49" s="39"/>
      <c r="I49" s="39"/>
      <c r="J49" s="17"/>
    </row>
    <row r="50" spans="3:10" ht="23.25" x14ac:dyDescent="0.35">
      <c r="C50" s="16"/>
      <c r="D50" s="39"/>
      <c r="E50" s="39"/>
      <c r="F50" s="39"/>
      <c r="G50" s="95" t="s">
        <v>1842</v>
      </c>
      <c r="H50" s="39"/>
      <c r="I50" s="39"/>
      <c r="J50" s="17"/>
    </row>
    <row r="51" spans="3:10" ht="23.25" x14ac:dyDescent="0.35">
      <c r="C51" s="16"/>
      <c r="D51" s="39"/>
      <c r="E51" s="39"/>
      <c r="F51" s="39"/>
      <c r="G51" s="95"/>
      <c r="H51" s="39"/>
      <c r="I51" s="39"/>
      <c r="J51" s="17"/>
    </row>
    <row r="52" spans="3:10" x14ac:dyDescent="0.25">
      <c r="C52" s="18"/>
      <c r="D52" s="29"/>
      <c r="E52" s="29"/>
      <c r="F52" s="29"/>
      <c r="G52" s="30"/>
      <c r="H52" s="31"/>
      <c r="I52" s="31"/>
      <c r="J52" s="19"/>
    </row>
    <row r="53" spans="3:10" ht="15.75" thickBot="1" x14ac:dyDescent="0.3">
      <c r="C53" s="20"/>
      <c r="D53" s="32"/>
      <c r="E53" s="32"/>
      <c r="F53" s="33"/>
      <c r="G53" s="34"/>
      <c r="H53" s="35"/>
      <c r="I53" s="35"/>
      <c r="J53" s="21"/>
    </row>
  </sheetData>
  <mergeCells count="2">
    <mergeCell ref="C2:H2"/>
    <mergeCell ref="D7:G7"/>
  </mergeCells>
  <dataValidations count="1">
    <dataValidation type="decimal" allowBlank="1" showInputMessage="1" showErrorMessage="1" errorTitle="Indicar un Número" error="Indicar un Número" promptTitle="Indicar un Número" prompt="Indicar un Número" sqref="G11:G20 G25:G34 G39:G48">
      <formula1>0</formula1>
      <formula2>10000</formula2>
    </dataValidation>
  </dataValidations>
  <hyperlinks>
    <hyperlink ref="G50" location="Complet!A1" display="Menú"/>
  </hyperlink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'A. en qüestionari'!$AQ$8:$AQ$117</xm:f>
          </x14:formula1>
          <xm:sqref>H4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/>
  <dimension ref="C1:J30"/>
  <sheetViews>
    <sheetView showGridLines="0" showRowColHeaders="0" workbookViewId="0"/>
  </sheetViews>
  <sheetFormatPr defaultRowHeight="15" x14ac:dyDescent="0.25"/>
  <cols>
    <col min="1" max="1" width="9.140625" style="2"/>
    <col min="2" max="2" width="3.5703125" style="2" customWidth="1"/>
    <col min="3" max="3" width="12.7109375" style="2" customWidth="1"/>
    <col min="4" max="4" width="10.5703125" style="2" customWidth="1"/>
    <col min="5" max="5" width="70.7109375" style="2" customWidth="1"/>
    <col min="6" max="6" width="71.5703125" style="2" customWidth="1"/>
    <col min="7" max="7" width="3.140625" style="2" customWidth="1"/>
    <col min="8" max="8" width="3.42578125" style="2" customWidth="1"/>
    <col min="9" max="9" width="7.7109375" style="2" customWidth="1"/>
    <col min="10" max="10" width="2.42578125" style="2" customWidth="1"/>
    <col min="11" max="11" width="9.140625" style="2"/>
    <col min="12" max="12" width="15" style="2" customWidth="1"/>
    <col min="13" max="16384" width="9.140625" style="2"/>
  </cols>
  <sheetData>
    <row r="1" spans="3:10" ht="15.75" thickBot="1" x14ac:dyDescent="0.3"/>
    <row r="2" spans="3:10" ht="46.5" customHeight="1" x14ac:dyDescent="0.25">
      <c r="C2" s="214" t="s">
        <v>1819</v>
      </c>
      <c r="D2" s="215"/>
      <c r="E2" s="215"/>
      <c r="F2" s="215"/>
      <c r="G2" s="215"/>
      <c r="H2" s="215"/>
      <c r="I2" s="44" t="s">
        <v>327</v>
      </c>
      <c r="J2" s="8"/>
    </row>
    <row r="3" spans="3:10" x14ac:dyDescent="0.25">
      <c r="C3" s="9"/>
      <c r="D3" s="10"/>
      <c r="E3" s="10"/>
      <c r="F3" s="10"/>
      <c r="G3" s="5"/>
      <c r="H3" s="5"/>
      <c r="I3" s="5"/>
      <c r="J3" s="15"/>
    </row>
    <row r="4" spans="3:10" ht="18" customHeight="1" x14ac:dyDescent="0.25">
      <c r="C4" s="9"/>
      <c r="D4" s="11"/>
      <c r="E4" s="36"/>
      <c r="F4" s="3"/>
      <c r="H4" s="39"/>
      <c r="I4" s="13"/>
      <c r="J4" s="15"/>
    </row>
    <row r="5" spans="3:10" hidden="1" x14ac:dyDescent="0.25">
      <c r="C5" s="12"/>
      <c r="D5" s="3"/>
      <c r="E5" s="3"/>
      <c r="F5" s="13"/>
      <c r="G5" s="7"/>
      <c r="H5" s="39"/>
      <c r="I5" s="13"/>
      <c r="J5" s="15"/>
    </row>
    <row r="6" spans="3:10" x14ac:dyDescent="0.25">
      <c r="C6" s="12"/>
      <c r="D6" s="4"/>
      <c r="E6" s="13"/>
      <c r="F6" s="13"/>
      <c r="G6" s="13"/>
      <c r="H6" s="39"/>
      <c r="I6" s="13"/>
      <c r="J6" s="15"/>
    </row>
    <row r="7" spans="3:10" ht="21.75" customHeight="1" x14ac:dyDescent="0.25">
      <c r="C7" s="12"/>
      <c r="D7" s="216" t="s">
        <v>1805</v>
      </c>
      <c r="E7" s="216"/>
      <c r="F7" s="216"/>
      <c r="G7" s="216"/>
      <c r="H7" s="39"/>
      <c r="I7" s="13"/>
      <c r="J7" s="15"/>
    </row>
    <row r="8" spans="3:10" ht="15" customHeight="1" x14ac:dyDescent="0.25">
      <c r="C8" s="12"/>
      <c r="D8" s="39"/>
      <c r="E8" s="39"/>
      <c r="F8" s="39"/>
      <c r="G8" s="39"/>
      <c r="H8" s="39"/>
      <c r="I8" s="13"/>
      <c r="J8" s="15"/>
    </row>
    <row r="9" spans="3:10" ht="15.75" x14ac:dyDescent="0.25">
      <c r="C9" s="12"/>
      <c r="D9" s="76" t="s">
        <v>1809</v>
      </c>
      <c r="E9" s="22"/>
      <c r="F9" s="22"/>
      <c r="G9" s="23"/>
      <c r="H9" s="39"/>
      <c r="I9" s="13"/>
      <c r="J9" s="15"/>
    </row>
    <row r="10" spans="3:10" ht="33.75" customHeight="1" x14ac:dyDescent="0.25">
      <c r="C10" s="14"/>
      <c r="D10" s="24" t="s">
        <v>326</v>
      </c>
      <c r="E10" s="80" t="s">
        <v>1811</v>
      </c>
      <c r="F10" s="25" t="s">
        <v>1810</v>
      </c>
      <c r="G10" s="39"/>
      <c r="H10" s="39"/>
      <c r="I10" s="39"/>
      <c r="J10" s="15"/>
    </row>
    <row r="11" spans="3:10" ht="23.25" x14ac:dyDescent="0.35">
      <c r="C11" s="16"/>
      <c r="D11" s="26">
        <v>1</v>
      </c>
      <c r="E11" s="79" t="s">
        <v>1806</v>
      </c>
      <c r="F11" s="53"/>
      <c r="G11" s="39"/>
      <c r="H11" s="39"/>
      <c r="I11" s="39"/>
      <c r="J11" s="17"/>
    </row>
    <row r="12" spans="3:10" ht="23.25" x14ac:dyDescent="0.35">
      <c r="C12" s="16"/>
      <c r="D12" s="26">
        <v>2</v>
      </c>
      <c r="E12" s="79" t="s">
        <v>1807</v>
      </c>
      <c r="F12" s="53"/>
      <c r="G12" s="39"/>
      <c r="H12" s="39"/>
      <c r="I12" s="39"/>
      <c r="J12" s="17"/>
    </row>
    <row r="13" spans="3:10" ht="23.25" x14ac:dyDescent="0.35">
      <c r="C13" s="16"/>
      <c r="D13" s="26">
        <v>3</v>
      </c>
      <c r="E13" s="79" t="s">
        <v>1808</v>
      </c>
      <c r="F13" s="53"/>
      <c r="G13" s="39"/>
      <c r="H13" s="39"/>
      <c r="I13" s="39"/>
      <c r="J13" s="17"/>
    </row>
    <row r="14" spans="3:10" ht="23.25" x14ac:dyDescent="0.35">
      <c r="C14" s="16"/>
      <c r="D14" s="41"/>
      <c r="E14" s="41"/>
      <c r="F14" s="41"/>
      <c r="G14" s="39"/>
      <c r="H14" s="39"/>
      <c r="I14" s="39"/>
      <c r="J14" s="17"/>
    </row>
    <row r="15" spans="3:10" ht="23.25" x14ac:dyDescent="0.35">
      <c r="C15" s="16"/>
      <c r="D15" s="41"/>
      <c r="E15" s="41"/>
      <c r="F15" s="41"/>
      <c r="G15" s="39"/>
      <c r="H15" s="39"/>
      <c r="I15" s="39"/>
      <c r="J15" s="17"/>
    </row>
    <row r="16" spans="3:10" ht="23.25" x14ac:dyDescent="0.35">
      <c r="C16" s="16"/>
      <c r="D16" s="76" t="s">
        <v>1838</v>
      </c>
      <c r="E16" s="41"/>
      <c r="F16" s="41"/>
      <c r="G16" s="39"/>
      <c r="H16" s="39"/>
      <c r="I16" s="39"/>
      <c r="J16" s="17"/>
    </row>
    <row r="17" spans="3:10" ht="23.25" x14ac:dyDescent="0.35">
      <c r="C17" s="16"/>
      <c r="D17" s="24" t="s">
        <v>329</v>
      </c>
      <c r="E17" s="25" t="s">
        <v>1839</v>
      </c>
      <c r="F17" s="25" t="s">
        <v>1812</v>
      </c>
      <c r="G17" s="39"/>
      <c r="H17" s="39"/>
      <c r="I17" s="39"/>
      <c r="J17" s="17"/>
    </row>
    <row r="18" spans="3:10" ht="39" customHeight="1" x14ac:dyDescent="0.35">
      <c r="C18" s="16"/>
      <c r="D18" s="26">
        <v>1</v>
      </c>
      <c r="E18" s="81" t="s">
        <v>1813</v>
      </c>
      <c r="F18" s="53"/>
      <c r="G18" s="39"/>
      <c r="H18" s="39"/>
      <c r="I18" s="39"/>
      <c r="J18" s="17"/>
    </row>
    <row r="19" spans="3:10" ht="46.5" customHeight="1" x14ac:dyDescent="0.35">
      <c r="C19" s="16"/>
      <c r="D19" s="26">
        <v>2</v>
      </c>
      <c r="E19" s="81" t="s">
        <v>1814</v>
      </c>
      <c r="F19" s="53"/>
      <c r="G19" s="39"/>
      <c r="H19" s="39"/>
      <c r="I19" s="39"/>
      <c r="J19" s="17"/>
    </row>
    <row r="20" spans="3:10" ht="42" customHeight="1" x14ac:dyDescent="0.35">
      <c r="C20" s="16"/>
      <c r="D20" s="26">
        <v>3</v>
      </c>
      <c r="E20" s="81" t="s">
        <v>1816</v>
      </c>
      <c r="F20" s="53"/>
      <c r="G20" s="39"/>
      <c r="H20" s="39"/>
      <c r="I20" s="39"/>
      <c r="J20" s="17"/>
    </row>
    <row r="21" spans="3:10" ht="37.5" customHeight="1" x14ac:dyDescent="0.35">
      <c r="C21" s="16"/>
      <c r="D21" s="26">
        <v>4</v>
      </c>
      <c r="E21" s="81" t="s">
        <v>44</v>
      </c>
      <c r="F21" s="53"/>
      <c r="G21" s="39"/>
      <c r="H21" s="39"/>
      <c r="I21" s="39"/>
      <c r="J21" s="17"/>
    </row>
    <row r="22" spans="3:10" ht="43.5" customHeight="1" x14ac:dyDescent="0.35">
      <c r="C22" s="16"/>
      <c r="D22" s="26">
        <v>5</v>
      </c>
      <c r="E22" s="81" t="s">
        <v>39</v>
      </c>
      <c r="F22" s="53"/>
      <c r="G22" s="39"/>
      <c r="H22" s="39"/>
      <c r="I22" s="39"/>
      <c r="J22" s="17"/>
    </row>
    <row r="23" spans="3:10" ht="28.5" customHeight="1" x14ac:dyDescent="0.35">
      <c r="C23" s="16"/>
      <c r="D23" s="26">
        <v>6</v>
      </c>
      <c r="E23" s="81" t="s">
        <v>1817</v>
      </c>
      <c r="F23" s="53"/>
      <c r="G23" s="39"/>
      <c r="H23" s="39"/>
      <c r="I23" s="39"/>
      <c r="J23" s="17"/>
    </row>
    <row r="24" spans="3:10" ht="29.25" customHeight="1" x14ac:dyDescent="0.35">
      <c r="C24" s="16"/>
      <c r="D24" s="26">
        <v>7</v>
      </c>
      <c r="E24" s="81" t="s">
        <v>1815</v>
      </c>
      <c r="F24" s="53"/>
      <c r="G24" s="39"/>
      <c r="H24" s="39"/>
      <c r="I24" s="39"/>
      <c r="J24" s="17"/>
    </row>
    <row r="25" spans="3:10" ht="33.75" customHeight="1" x14ac:dyDescent="0.35">
      <c r="C25" s="16"/>
      <c r="D25" s="26">
        <v>8</v>
      </c>
      <c r="E25" s="81" t="s">
        <v>40</v>
      </c>
      <c r="F25" s="46"/>
      <c r="G25" s="39"/>
      <c r="H25" s="39"/>
      <c r="I25" s="39"/>
      <c r="J25" s="17"/>
    </row>
    <row r="26" spans="3:10" ht="42" customHeight="1" x14ac:dyDescent="0.35">
      <c r="C26" s="16"/>
      <c r="D26" s="26">
        <v>9</v>
      </c>
      <c r="E26" s="81" t="s">
        <v>1818</v>
      </c>
      <c r="F26" s="46"/>
      <c r="G26" s="39"/>
      <c r="H26" s="39"/>
      <c r="I26" s="39"/>
      <c r="J26" s="17"/>
    </row>
    <row r="27" spans="3:10" ht="23.25" x14ac:dyDescent="0.35">
      <c r="C27" s="16"/>
      <c r="F27" s="95" t="s">
        <v>1842</v>
      </c>
      <c r="G27" s="39"/>
      <c r="H27" s="39"/>
      <c r="I27" s="39"/>
      <c r="J27" s="17"/>
    </row>
    <row r="28" spans="3:10" ht="23.25" x14ac:dyDescent="0.35">
      <c r="C28" s="16"/>
      <c r="D28" s="39"/>
      <c r="E28" s="39"/>
      <c r="F28" s="39"/>
      <c r="G28" s="39"/>
      <c r="H28" s="39"/>
      <c r="I28" s="39"/>
      <c r="J28" s="17"/>
    </row>
    <row r="29" spans="3:10" x14ac:dyDescent="0.25">
      <c r="C29" s="18"/>
      <c r="D29" s="29"/>
      <c r="E29" s="29"/>
      <c r="F29" s="29"/>
      <c r="G29" s="30"/>
      <c r="H29" s="31"/>
      <c r="I29" s="31"/>
      <c r="J29" s="19"/>
    </row>
    <row r="30" spans="3:10" ht="15.75" thickBot="1" x14ac:dyDescent="0.3">
      <c r="C30" s="20"/>
      <c r="D30" s="32"/>
      <c r="E30" s="32"/>
      <c r="F30" s="33"/>
      <c r="G30" s="34"/>
      <c r="H30" s="35"/>
      <c r="I30" s="35"/>
      <c r="J30" s="21"/>
    </row>
  </sheetData>
  <mergeCells count="2">
    <mergeCell ref="C2:H2"/>
    <mergeCell ref="D7:G7"/>
  </mergeCells>
  <dataValidations count="2">
    <dataValidation type="decimal" allowBlank="1" showInputMessage="1" showErrorMessage="1" errorTitle="Indicar un Número" error="Indicar un Número" promptTitle="Indicar un Número" prompt="Indicar un Número" sqref="G18:G27 F11:F13 F18:F24">
      <formula1>0</formula1>
      <formula2>10000</formula2>
    </dataValidation>
    <dataValidation type="textLength" allowBlank="1" showInputMessage="1" showErrorMessage="1" promptTitle="Màxim:" prompt="100 caràcters" sqref="F25">
      <formula1>0</formula1>
      <formula2>100</formula2>
    </dataValidation>
  </dataValidations>
  <hyperlinks>
    <hyperlink ref="F27" location="Complet!A1" display="Menú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'A. en qüestionari'!$AQ$8:$AQ$117</xm:f>
          </x14:formula1>
          <xm:sqref>H4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C1:T22"/>
  <sheetViews>
    <sheetView showGridLines="0" showRowColHeaders="0" zoomScale="115" zoomScaleNormal="115" workbookViewId="0">
      <selection activeCell="H19" sqref="H19"/>
    </sheetView>
  </sheetViews>
  <sheetFormatPr defaultRowHeight="15" x14ac:dyDescent="0.25"/>
  <cols>
    <col min="1" max="1" width="9.140625" style="101"/>
    <col min="2" max="2" width="4.140625" style="101" customWidth="1"/>
    <col min="3" max="3" width="12.7109375" style="101" customWidth="1"/>
    <col min="4" max="4" width="10.5703125" style="101" customWidth="1"/>
    <col min="5" max="5" width="39.7109375" style="101" customWidth="1"/>
    <col min="6" max="6" width="38.28515625" style="101" customWidth="1"/>
    <col min="7" max="7" width="34.140625" style="101" customWidth="1"/>
    <col min="8" max="8" width="26.5703125" style="101" customWidth="1"/>
    <col min="9" max="9" width="8.140625" style="101" hidden="1" customWidth="1"/>
    <col min="10" max="10" width="5.7109375" style="101" customWidth="1"/>
    <col min="11" max="11" width="11.140625" style="101" customWidth="1"/>
    <col min="12" max="12" width="2.42578125" style="101" customWidth="1"/>
    <col min="13" max="13" width="9.140625" style="101"/>
    <col min="14" max="14" width="15" style="101" customWidth="1"/>
    <col min="15" max="15" width="13.42578125" style="101" customWidth="1"/>
    <col min="16" max="16" width="9.140625" style="101" hidden="1" customWidth="1"/>
    <col min="17" max="19" width="9.140625" style="101"/>
    <col min="20" max="20" width="0" style="101" hidden="1" customWidth="1"/>
    <col min="21" max="16384" width="9.140625" style="101"/>
  </cols>
  <sheetData>
    <row r="1" spans="3:20" ht="15.75" thickBot="1" x14ac:dyDescent="0.3"/>
    <row r="2" spans="3:20" ht="46.5" customHeight="1" x14ac:dyDescent="0.25">
      <c r="C2" s="212" t="s">
        <v>1820</v>
      </c>
      <c r="D2" s="213"/>
      <c r="E2" s="213"/>
      <c r="F2" s="213"/>
      <c r="G2" s="213"/>
      <c r="H2" s="213"/>
      <c r="I2" s="102"/>
      <c r="J2" s="102"/>
      <c r="K2" s="103" t="s">
        <v>327</v>
      </c>
      <c r="L2" s="104"/>
    </row>
    <row r="3" spans="3:20" ht="1.5" customHeight="1" x14ac:dyDescent="0.25">
      <c r="C3" s="105"/>
      <c r="D3" s="106"/>
      <c r="E3" s="106"/>
      <c r="F3" s="106"/>
      <c r="G3" s="107"/>
      <c r="H3" s="107"/>
      <c r="I3" s="107"/>
      <c r="J3" s="107"/>
      <c r="K3" s="107"/>
      <c r="L3" s="108"/>
    </row>
    <row r="4" spans="3:20" ht="12" hidden="1" customHeight="1" x14ac:dyDescent="0.25">
      <c r="C4" s="105"/>
      <c r="D4" s="109"/>
      <c r="E4" s="109"/>
      <c r="F4" s="110"/>
      <c r="G4" s="39"/>
      <c r="H4" s="39"/>
      <c r="I4" s="39"/>
      <c r="J4" s="39"/>
      <c r="K4" s="111"/>
      <c r="L4" s="108"/>
    </row>
    <row r="5" spans="3:20" x14ac:dyDescent="0.25">
      <c r="C5" s="112"/>
      <c r="D5" s="113"/>
      <c r="E5" s="113"/>
      <c r="F5" s="113"/>
      <c r="G5" s="114"/>
      <c r="H5" s="39"/>
      <c r="I5" s="39"/>
      <c r="J5" s="39"/>
      <c r="K5" s="111"/>
      <c r="L5" s="108"/>
    </row>
    <row r="6" spans="3:20" x14ac:dyDescent="0.25">
      <c r="C6" s="112"/>
      <c r="D6" s="115"/>
      <c r="E6" s="111"/>
      <c r="F6" s="111"/>
      <c r="G6" s="111"/>
      <c r="H6" s="39"/>
      <c r="I6" s="39"/>
      <c r="J6" s="39"/>
      <c r="K6" s="111"/>
      <c r="L6" s="108"/>
    </row>
    <row r="7" spans="3:20" ht="21.75" customHeight="1" x14ac:dyDescent="0.25">
      <c r="C7" s="112"/>
      <c r="D7" s="210" t="s">
        <v>41</v>
      </c>
      <c r="E7" s="210"/>
      <c r="F7" s="210"/>
      <c r="G7" s="210"/>
      <c r="H7" s="39"/>
      <c r="I7" s="39"/>
      <c r="J7" s="39"/>
      <c r="K7" s="111"/>
      <c r="L7" s="108"/>
    </row>
    <row r="8" spans="3:20" ht="15" customHeight="1" x14ac:dyDescent="0.25">
      <c r="C8" s="112"/>
      <c r="D8" s="39"/>
      <c r="E8" s="39"/>
      <c r="F8" s="39"/>
      <c r="G8" s="39"/>
      <c r="H8" s="39"/>
      <c r="I8" s="39"/>
      <c r="J8" s="39"/>
      <c r="K8" s="111"/>
      <c r="L8" s="108"/>
    </row>
    <row r="9" spans="3:20" ht="15.75" x14ac:dyDescent="0.25">
      <c r="C9" s="112"/>
      <c r="D9" s="116"/>
      <c r="E9" s="117"/>
      <c r="F9" s="117"/>
      <c r="G9" s="118"/>
      <c r="H9" s="39"/>
      <c r="I9" s="39"/>
      <c r="J9" s="39"/>
      <c r="K9" s="111"/>
      <c r="L9" s="108"/>
      <c r="T9" s="101" t="s">
        <v>1844</v>
      </c>
    </row>
    <row r="10" spans="3:20" ht="63" customHeight="1" x14ac:dyDescent="0.25">
      <c r="C10" s="119"/>
      <c r="D10" s="217" t="s">
        <v>1837</v>
      </c>
      <c r="E10" s="218"/>
      <c r="F10" s="120"/>
      <c r="G10" s="39"/>
      <c r="H10" s="39"/>
      <c r="I10" s="39"/>
      <c r="J10" s="39"/>
      <c r="K10" s="39"/>
      <c r="L10" s="108"/>
      <c r="P10" s="101" t="s">
        <v>1639</v>
      </c>
      <c r="T10" s="101" t="s">
        <v>1845</v>
      </c>
    </row>
    <row r="11" spans="3:20" ht="23.25" x14ac:dyDescent="0.35">
      <c r="C11" s="121"/>
      <c r="D11" s="219"/>
      <c r="E11" s="220"/>
      <c r="F11" s="120"/>
      <c r="G11" s="39"/>
      <c r="H11" s="39"/>
      <c r="I11" s="39"/>
      <c r="J11" s="39"/>
      <c r="K11" s="39"/>
      <c r="L11" s="122"/>
      <c r="P11" s="101" t="s">
        <v>1640</v>
      </c>
      <c r="T11" s="101" t="s">
        <v>1846</v>
      </c>
    </row>
    <row r="12" spans="3:20" ht="23.25" x14ac:dyDescent="0.35">
      <c r="C12" s="121"/>
      <c r="D12" s="120"/>
      <c r="E12" s="120"/>
      <c r="F12" s="120"/>
      <c r="G12" s="39"/>
      <c r="H12" s="39"/>
      <c r="I12" s="39"/>
      <c r="J12" s="39"/>
      <c r="K12" s="39"/>
      <c r="L12" s="122"/>
      <c r="T12" s="101" t="s">
        <v>1847</v>
      </c>
    </row>
    <row r="13" spans="3:20" ht="23.25" x14ac:dyDescent="0.35">
      <c r="C13" s="121"/>
      <c r="D13" s="120"/>
      <c r="E13" s="120"/>
      <c r="F13" s="120"/>
      <c r="G13" s="39"/>
      <c r="H13" s="39"/>
      <c r="I13" s="39"/>
      <c r="J13" s="39"/>
      <c r="K13" s="39"/>
      <c r="L13" s="122"/>
      <c r="T13" s="101" t="s">
        <v>1848</v>
      </c>
    </row>
    <row r="14" spans="3:20" ht="23.25" x14ac:dyDescent="0.35">
      <c r="C14" s="121"/>
      <c r="D14" s="120"/>
      <c r="E14" s="120"/>
      <c r="F14" s="120"/>
      <c r="G14" s="39"/>
      <c r="H14" s="39"/>
      <c r="I14" s="39"/>
      <c r="J14" s="39"/>
      <c r="K14" s="39"/>
      <c r="L14" s="122"/>
      <c r="T14" s="101" t="s">
        <v>23</v>
      </c>
    </row>
    <row r="15" spans="3:20" ht="23.25" x14ac:dyDescent="0.35">
      <c r="C15" s="121"/>
      <c r="D15" s="120"/>
      <c r="E15" s="120"/>
      <c r="F15" s="120"/>
      <c r="G15" s="39"/>
      <c r="H15" s="39"/>
      <c r="I15" s="39"/>
      <c r="J15" s="39"/>
      <c r="K15" s="39"/>
      <c r="L15" s="122"/>
    </row>
    <row r="16" spans="3:20" ht="45" x14ac:dyDescent="0.35">
      <c r="C16" s="121"/>
      <c r="D16" s="123"/>
      <c r="E16" s="124" t="s">
        <v>1821</v>
      </c>
      <c r="F16" s="124" t="s">
        <v>1873</v>
      </c>
      <c r="G16" s="124" t="s">
        <v>1854</v>
      </c>
      <c r="H16" s="124" t="s">
        <v>1853</v>
      </c>
      <c r="I16" s="192" t="s">
        <v>1823</v>
      </c>
      <c r="J16" s="39"/>
      <c r="K16" s="39"/>
      <c r="L16" s="122"/>
    </row>
    <row r="17" spans="3:12" ht="23.25" x14ac:dyDescent="0.35">
      <c r="C17" s="121"/>
      <c r="D17" s="125"/>
      <c r="E17" s="126"/>
      <c r="F17" s="126"/>
      <c r="G17" s="127"/>
      <c r="H17" s="127"/>
      <c r="I17" s="193">
        <f>_xlfn.DAYS(H17,G17)</f>
        <v>0</v>
      </c>
      <c r="J17" s="39"/>
      <c r="K17" s="39"/>
      <c r="L17" s="122"/>
    </row>
    <row r="18" spans="3:12" ht="23.25" x14ac:dyDescent="0.35">
      <c r="C18" s="121"/>
      <c r="D18" s="120"/>
      <c r="E18" s="120"/>
      <c r="F18" s="120"/>
      <c r="G18" s="39"/>
      <c r="H18" s="39"/>
      <c r="I18" s="39"/>
      <c r="J18" s="39"/>
      <c r="K18" s="39"/>
      <c r="L18" s="122"/>
    </row>
    <row r="19" spans="3:12" ht="23.25" x14ac:dyDescent="0.35">
      <c r="C19" s="121"/>
      <c r="D19" s="39"/>
      <c r="E19" s="39"/>
      <c r="F19" s="39"/>
      <c r="G19" s="39"/>
      <c r="H19" s="128" t="s">
        <v>1842</v>
      </c>
      <c r="I19" s="39"/>
      <c r="J19" s="39"/>
      <c r="K19" s="39"/>
      <c r="L19" s="122"/>
    </row>
    <row r="20" spans="3:12" ht="23.25" x14ac:dyDescent="0.35">
      <c r="C20" s="121"/>
      <c r="D20" s="120"/>
      <c r="E20" s="129"/>
      <c r="F20" s="130"/>
      <c r="G20" s="38"/>
      <c r="H20" s="39"/>
      <c r="I20" s="39"/>
      <c r="J20" s="39"/>
      <c r="K20" s="39"/>
      <c r="L20" s="122"/>
    </row>
    <row r="21" spans="3:12" x14ac:dyDescent="0.25">
      <c r="C21" s="131"/>
      <c r="D21" s="132"/>
      <c r="E21" s="132"/>
      <c r="F21" s="132"/>
      <c r="G21" s="133"/>
      <c r="H21" s="134"/>
      <c r="I21" s="134"/>
      <c r="J21" s="134"/>
      <c r="K21" s="134"/>
      <c r="L21" s="135"/>
    </row>
    <row r="22" spans="3:12" ht="15.75" thickBot="1" x14ac:dyDescent="0.3">
      <c r="C22" s="136"/>
      <c r="D22" s="137"/>
      <c r="E22" s="137"/>
      <c r="F22" s="138"/>
      <c r="G22" s="139"/>
      <c r="H22" s="140"/>
      <c r="I22" s="140"/>
      <c r="J22" s="140"/>
      <c r="K22" s="140"/>
      <c r="L22" s="141"/>
    </row>
  </sheetData>
  <sheetProtection sheet="1" objects="1" scenarios="1" formatCells="0" formatColumns="0" formatRows="0"/>
  <mergeCells count="4">
    <mergeCell ref="C2:H2"/>
    <mergeCell ref="D7:G7"/>
    <mergeCell ref="D10:E10"/>
    <mergeCell ref="D11:E11"/>
  </mergeCells>
  <dataValidations xWindow="903" yWindow="749" count="4">
    <dataValidation type="decimal" allowBlank="1" showInputMessage="1" showErrorMessage="1" errorTitle="Indicar un Número" error="Indicar un Número" promptTitle="Indicar un Número" prompt="Indicar un Número" sqref="G18">
      <formula1>0</formula1>
      <formula2>10000</formula2>
    </dataValidation>
    <dataValidation type="list" allowBlank="1" showInputMessage="1" showErrorMessage="1" sqref="D11:E11">
      <formula1>$P$10:$P$11</formula1>
    </dataValidation>
    <dataValidation type="textLength" allowBlank="1" showInputMessage="1" showErrorMessage="1" promptTitle="Màxim" prompt="90 caràcters" sqref="E17">
      <formula1>0</formula1>
      <formula2>90</formula2>
    </dataValidation>
    <dataValidation type="date" allowBlank="1" showInputMessage="1" showErrorMessage="1" errorTitle="Indicar un Número" error="Indicar un Número" promptTitle="Indicar Data" prompt="XX/XX/XXXX" sqref="G17:H17">
      <formula1>36526</formula1>
      <formula2>58441</formula2>
    </dataValidation>
  </dataValidations>
  <hyperlinks>
    <hyperlink ref="H19" location="Complet!A1" display="Menú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03" yWindow="749" count="1">
        <x14:dataValidation type="list" allowBlank="1" showInputMessage="1" showErrorMessage="1">
          <x14:formula1>
            <xm:f>'A. en qüestionari'!$AQ$8:$AQ$117</xm:f>
          </x14:formula1>
          <xm:sqref>J4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3:EB15"/>
  <sheetViews>
    <sheetView topLeftCell="DW1" workbookViewId="0">
      <selection activeCell="DK9" sqref="DK9"/>
    </sheetView>
  </sheetViews>
  <sheetFormatPr defaultColWidth="28.7109375" defaultRowHeight="15" x14ac:dyDescent="0.25"/>
  <cols>
    <col min="1" max="1" width="10.5703125" customWidth="1"/>
    <col min="2" max="2" width="6.28515625" customWidth="1"/>
    <col min="3" max="3" width="12.7109375" style="2" customWidth="1"/>
    <col min="4" max="4" width="13.42578125" style="2" customWidth="1"/>
    <col min="5" max="5" width="8.7109375" customWidth="1"/>
    <col min="6" max="6" width="13.7109375" customWidth="1"/>
    <col min="7" max="7" width="12.85546875" customWidth="1"/>
    <col min="8" max="8" width="10.42578125" customWidth="1"/>
    <col min="9" max="9" width="6.42578125" customWidth="1"/>
    <col min="10" max="10" width="5.42578125" customWidth="1"/>
    <col min="11" max="11" width="9.7109375" customWidth="1"/>
    <col min="12" max="12" width="13.140625" customWidth="1"/>
    <col min="13" max="13" width="8.85546875" customWidth="1"/>
    <col min="14" max="14" width="10.28515625" customWidth="1"/>
    <col min="15" max="15" width="6.28515625" customWidth="1"/>
    <col min="16" max="16" width="5.85546875" customWidth="1"/>
    <col min="17" max="20" width="5.85546875" style="2" customWidth="1"/>
    <col min="21" max="21" width="13.7109375" customWidth="1"/>
    <col min="22" max="22" width="15" customWidth="1"/>
    <col min="23" max="23" width="9.42578125" style="2" customWidth="1"/>
    <col min="24" max="24" width="13.85546875" customWidth="1"/>
    <col min="25" max="26" width="3.7109375" bestFit="1" customWidth="1"/>
    <col min="27" max="27" width="3.85546875" customWidth="1"/>
    <col min="28" max="28" width="3.5703125" customWidth="1"/>
    <col min="29" max="33" width="6.140625" style="2" customWidth="1"/>
    <col min="34" max="34" width="4.28515625" style="2" customWidth="1"/>
    <col min="35" max="35" width="5.5703125" style="2" bestFit="1" customWidth="1"/>
    <col min="36" max="36" width="3.5703125" customWidth="1"/>
    <col min="37" max="37" width="7.140625" customWidth="1"/>
    <col min="38" max="38" width="5.7109375" customWidth="1"/>
    <col min="39" max="39" width="6.5703125" style="2" customWidth="1"/>
    <col min="40" max="40" width="3.7109375" customWidth="1"/>
    <col min="41" max="41" width="3.140625" customWidth="1"/>
    <col min="42" max="42" width="3.5703125" customWidth="1"/>
    <col min="43" max="43" width="8.7109375" customWidth="1"/>
    <col min="44" max="44" width="5.7109375" bestFit="1" customWidth="1"/>
    <col min="45" max="45" width="6.5703125" style="2" customWidth="1"/>
    <col min="46" max="46" width="3" customWidth="1"/>
    <col min="47" max="47" width="3.28515625" customWidth="1"/>
    <col min="48" max="48" width="2.85546875" customWidth="1"/>
    <col min="49" max="49" width="7.7109375" customWidth="1"/>
    <col min="50" max="50" width="5.7109375" customWidth="1"/>
    <col min="51" max="51" width="5.7109375" style="2" customWidth="1"/>
    <col min="52" max="52" width="8.7109375" style="2" customWidth="1"/>
    <col min="53" max="53" width="9.140625" customWidth="1"/>
    <col min="54" max="54" width="8.42578125" customWidth="1"/>
    <col min="55" max="55" width="9.28515625" customWidth="1"/>
    <col min="56" max="56" width="8.5703125" customWidth="1"/>
    <col min="57" max="57" width="7.85546875" customWidth="1"/>
    <col min="58" max="58" width="8.28515625" customWidth="1"/>
    <col min="59" max="59" width="11" customWidth="1"/>
    <col min="60" max="60" width="11" style="2" customWidth="1"/>
    <col min="61" max="61" width="10" customWidth="1"/>
    <col min="62" max="62" width="8.42578125" customWidth="1"/>
    <col min="63" max="63" width="12" customWidth="1"/>
    <col min="64" max="64" width="10.7109375" customWidth="1"/>
    <col min="65" max="65" width="8" customWidth="1"/>
    <col min="66" max="66" width="7" customWidth="1"/>
    <col min="67" max="67" width="8" customWidth="1"/>
    <col min="68" max="68" width="12.85546875" customWidth="1"/>
    <col min="69" max="69" width="11" customWidth="1"/>
    <col min="70" max="70" width="11" style="2" customWidth="1"/>
    <col min="71" max="71" width="6.5703125" customWidth="1"/>
    <col min="72" max="72" width="6.5703125" style="2" customWidth="1"/>
    <col min="73" max="73" width="6" customWidth="1"/>
    <col min="74" max="74" width="6.28515625" customWidth="1"/>
    <col min="75" max="75" width="5.28515625" customWidth="1"/>
    <col min="76" max="76" width="5.42578125" customWidth="1"/>
    <col min="77" max="77" width="8.5703125" customWidth="1"/>
    <col min="78" max="78" width="8" customWidth="1"/>
    <col min="79" max="79" width="10.7109375" customWidth="1"/>
    <col min="80" max="80" width="8.85546875" customWidth="1"/>
    <col min="81" max="81" width="9.7109375" customWidth="1"/>
    <col min="82" max="82" width="10.28515625" customWidth="1"/>
    <col min="83" max="83" width="9.5703125" customWidth="1"/>
    <col min="84" max="84" width="22" customWidth="1"/>
    <col min="85" max="85" width="8.42578125" customWidth="1"/>
    <col min="86" max="86" width="8.7109375" customWidth="1"/>
    <col min="87" max="87" width="7.7109375" customWidth="1"/>
    <col min="88" max="89" width="7" customWidth="1"/>
    <col min="90" max="90" width="6.42578125" customWidth="1"/>
    <col min="91" max="91" width="7.7109375" customWidth="1"/>
    <col min="92" max="92" width="7.85546875" customWidth="1"/>
    <col min="93" max="93" width="8.85546875" customWidth="1"/>
    <col min="94" max="94" width="11" customWidth="1"/>
    <col min="95" max="95" width="9.42578125" customWidth="1"/>
    <col min="96" max="96" width="7.140625" customWidth="1"/>
    <col min="97" max="97" width="7.5703125" customWidth="1"/>
    <col min="98" max="98" width="7.140625" customWidth="1"/>
    <col min="99" max="99" width="8.140625" customWidth="1"/>
    <col min="100" max="100" width="8" customWidth="1"/>
    <col min="101" max="101" width="7.7109375" customWidth="1"/>
    <col min="102" max="102" width="8.85546875" customWidth="1"/>
    <col min="103" max="103" width="8" customWidth="1"/>
    <col min="104" max="104" width="7.85546875" customWidth="1"/>
    <col min="105" max="105" width="8.7109375" customWidth="1"/>
    <col min="106" max="106" width="9.7109375" customWidth="1"/>
    <col min="107" max="107" width="9.42578125" customWidth="1"/>
    <col min="108" max="109" width="8" customWidth="1"/>
    <col min="110" max="110" width="9.42578125" customWidth="1"/>
    <col min="111" max="111" width="8.85546875" customWidth="1"/>
    <col min="112" max="112" width="7.42578125" customWidth="1"/>
    <col min="113" max="113" width="8.85546875" customWidth="1"/>
    <col min="114" max="114" width="10" customWidth="1"/>
    <col min="115" max="115" width="8.5703125" customWidth="1"/>
    <col min="116" max="116" width="8.5703125" style="2" customWidth="1"/>
    <col min="117" max="117" width="15.7109375" customWidth="1"/>
    <col min="118" max="118" width="7.85546875" customWidth="1"/>
    <col min="119" max="119" width="12.7109375" customWidth="1"/>
    <col min="120" max="120" width="14.28515625" customWidth="1"/>
    <col min="121" max="121" width="17.7109375" customWidth="1"/>
    <col min="122" max="122" width="16.5703125" customWidth="1"/>
    <col min="123" max="123" width="19.28515625" customWidth="1"/>
    <col min="124" max="124" width="18.85546875" customWidth="1"/>
    <col min="125" max="125" width="11.140625" customWidth="1"/>
    <col min="126" max="126" width="12.140625" customWidth="1"/>
    <col min="127" max="127" width="20.28515625" customWidth="1"/>
    <col min="128" max="128" width="18.28515625" customWidth="1"/>
    <col min="129" max="129" width="5.140625" customWidth="1"/>
    <col min="130" max="130" width="9.85546875" customWidth="1"/>
    <col min="131" max="131" width="8.42578125" customWidth="1"/>
    <col min="132" max="132" width="7.7109375" customWidth="1"/>
  </cols>
  <sheetData>
    <row r="3" spans="1:132" x14ac:dyDescent="0.25">
      <c r="E3" s="64" t="s">
        <v>317</v>
      </c>
    </row>
    <row r="5" spans="1:132" ht="15.75" x14ac:dyDescent="0.25">
      <c r="C5" s="246" t="s">
        <v>1628</v>
      </c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50" t="s">
        <v>1629</v>
      </c>
      <c r="AH5" s="250"/>
      <c r="AI5" s="250"/>
      <c r="AJ5" s="250"/>
      <c r="AK5" s="250"/>
      <c r="AL5" s="250"/>
      <c r="AM5" s="250"/>
      <c r="AN5" s="250"/>
      <c r="AO5" s="250"/>
      <c r="AP5" s="250"/>
      <c r="AQ5" s="250"/>
      <c r="AR5" s="250"/>
      <c r="AS5" s="250"/>
      <c r="AT5" s="250"/>
      <c r="AU5" s="250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0"/>
      <c r="BR5" s="250"/>
      <c r="BS5" s="250"/>
      <c r="BT5" s="250"/>
      <c r="BU5" s="250"/>
      <c r="BV5" s="250"/>
      <c r="BW5" s="250"/>
      <c r="BX5" s="250"/>
      <c r="BY5" s="235" t="s">
        <v>1798</v>
      </c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5"/>
      <c r="CO5" s="235"/>
      <c r="CP5" s="235"/>
      <c r="CQ5" s="235"/>
      <c r="CR5" s="231" t="s">
        <v>1797</v>
      </c>
      <c r="CS5" s="231"/>
      <c r="CT5" s="231"/>
      <c r="CU5" s="231"/>
      <c r="CV5" s="231"/>
      <c r="CW5" s="231"/>
      <c r="CX5" s="231"/>
      <c r="CY5" s="231"/>
      <c r="CZ5" s="223" t="s">
        <v>1804</v>
      </c>
      <c r="DA5" s="223"/>
      <c r="DB5" s="223"/>
      <c r="DC5" s="223"/>
      <c r="DD5" s="223"/>
      <c r="DE5" s="223"/>
      <c r="DF5" s="223"/>
      <c r="DG5" s="223"/>
      <c r="DH5" s="223"/>
      <c r="DI5" s="223"/>
      <c r="DJ5" s="223"/>
      <c r="DK5" s="223"/>
      <c r="DL5" s="226" t="s">
        <v>1824</v>
      </c>
      <c r="DM5" s="226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7" t="s">
        <v>1835</v>
      </c>
      <c r="DZ5" s="227"/>
      <c r="EA5" s="227"/>
      <c r="EB5" s="227"/>
    </row>
    <row r="6" spans="1:132" ht="45.75" customHeight="1" x14ac:dyDescent="0.25">
      <c r="A6" s="48"/>
      <c r="B6" s="48"/>
      <c r="C6" s="244" t="s">
        <v>1876</v>
      </c>
      <c r="D6" s="244"/>
      <c r="E6" s="244"/>
      <c r="F6" s="244"/>
      <c r="G6" s="244"/>
      <c r="H6" s="244"/>
      <c r="I6" s="244"/>
      <c r="J6" s="245"/>
      <c r="K6" s="251" t="s">
        <v>1875</v>
      </c>
      <c r="L6" s="251"/>
      <c r="M6" s="251"/>
      <c r="N6" s="251"/>
      <c r="O6" s="251"/>
      <c r="P6" s="252"/>
      <c r="Q6" s="244" t="s">
        <v>1600</v>
      </c>
      <c r="R6" s="245"/>
      <c r="S6" s="247" t="s">
        <v>1622</v>
      </c>
      <c r="T6" s="244"/>
      <c r="U6" s="244"/>
      <c r="V6" s="244"/>
      <c r="W6" s="245"/>
      <c r="X6" s="62" t="s">
        <v>1623</v>
      </c>
      <c r="Y6" s="257" t="s">
        <v>1863</v>
      </c>
      <c r="Z6" s="257"/>
      <c r="AA6" s="257"/>
      <c r="AB6" s="257"/>
      <c r="AC6" s="258"/>
      <c r="AD6" s="259" t="s">
        <v>1868</v>
      </c>
      <c r="AE6" s="257"/>
      <c r="AF6" s="260"/>
      <c r="AG6" s="241" t="s">
        <v>4</v>
      </c>
      <c r="AH6" s="242"/>
      <c r="AI6" s="242"/>
      <c r="AJ6" s="242"/>
      <c r="AK6" s="242"/>
      <c r="AL6" s="254"/>
      <c r="AM6" s="241" t="s">
        <v>1634</v>
      </c>
      <c r="AN6" s="242"/>
      <c r="AO6" s="242"/>
      <c r="AP6" s="242"/>
      <c r="AQ6" s="242"/>
      <c r="AR6" s="254"/>
      <c r="AS6" s="255" t="s">
        <v>1635</v>
      </c>
      <c r="AT6" s="255"/>
      <c r="AU6" s="255"/>
      <c r="AV6" s="255"/>
      <c r="AW6" s="255"/>
      <c r="AX6" s="256"/>
      <c r="AY6" s="239" t="s">
        <v>1776</v>
      </c>
      <c r="AZ6" s="240"/>
      <c r="BA6" s="239" t="s">
        <v>1749</v>
      </c>
      <c r="BB6" s="253"/>
      <c r="BC6" s="253"/>
      <c r="BD6" s="240"/>
      <c r="BE6" s="241" t="s">
        <v>1750</v>
      </c>
      <c r="BF6" s="242"/>
      <c r="BG6" s="242"/>
      <c r="BH6" s="242"/>
      <c r="BI6" s="243"/>
      <c r="BJ6" s="248" t="s">
        <v>17</v>
      </c>
      <c r="BK6" s="249"/>
      <c r="BL6" s="249"/>
      <c r="BM6" s="249"/>
      <c r="BN6" s="249"/>
      <c r="BO6" s="249"/>
      <c r="BP6" s="249"/>
      <c r="BQ6" s="249"/>
      <c r="BR6" s="249"/>
      <c r="BS6" s="243"/>
      <c r="BT6" s="65" t="s">
        <v>1850</v>
      </c>
      <c r="BU6" s="86" t="s">
        <v>1849</v>
      </c>
      <c r="BV6" s="68"/>
      <c r="BW6" s="68"/>
      <c r="BX6" s="87"/>
      <c r="BY6" s="88" t="s">
        <v>1783</v>
      </c>
      <c r="BZ6" s="88"/>
      <c r="CA6" s="88"/>
      <c r="CB6" s="89"/>
      <c r="CC6" s="88" t="s">
        <v>1788</v>
      </c>
      <c r="CD6" s="89"/>
      <c r="CE6" s="69"/>
      <c r="CF6" s="77"/>
      <c r="CG6" s="236" t="s">
        <v>1769</v>
      </c>
      <c r="CH6" s="237"/>
      <c r="CI6" s="237"/>
      <c r="CJ6" s="237"/>
      <c r="CK6" s="237"/>
      <c r="CL6" s="237"/>
      <c r="CM6" s="238"/>
      <c r="CN6" s="236" t="s">
        <v>33</v>
      </c>
      <c r="CO6" s="237"/>
      <c r="CP6" s="237"/>
      <c r="CQ6" s="238"/>
      <c r="CR6" s="228" t="s">
        <v>1772</v>
      </c>
      <c r="CS6" s="229"/>
      <c r="CT6" s="229"/>
      <c r="CU6" s="230"/>
      <c r="CV6" s="229" t="s">
        <v>1773</v>
      </c>
      <c r="CW6" s="229"/>
      <c r="CX6" s="229"/>
      <c r="CY6" s="230"/>
      <c r="CZ6" s="232" t="s">
        <v>1801</v>
      </c>
      <c r="DA6" s="232"/>
      <c r="DB6" s="232"/>
      <c r="DC6" s="233"/>
      <c r="DD6" s="234" t="s">
        <v>36</v>
      </c>
      <c r="DE6" s="232"/>
      <c r="DF6" s="232"/>
      <c r="DG6" s="233"/>
      <c r="DH6" s="221" t="s">
        <v>37</v>
      </c>
      <c r="DI6" s="221"/>
      <c r="DJ6" s="221"/>
      <c r="DK6" s="222"/>
      <c r="DL6" s="82"/>
      <c r="DM6" s="224" t="s">
        <v>1825</v>
      </c>
      <c r="DN6" s="224"/>
      <c r="DO6" s="225"/>
      <c r="DP6" s="93" t="s">
        <v>1840</v>
      </c>
      <c r="DQ6" s="83"/>
      <c r="DR6" s="83"/>
      <c r="DS6" s="83"/>
      <c r="DT6" s="83"/>
      <c r="DU6" s="83"/>
      <c r="DV6" s="83"/>
      <c r="DW6" s="83"/>
      <c r="DX6" s="84"/>
      <c r="DY6" s="85"/>
      <c r="DZ6" s="85"/>
      <c r="EA6" s="85"/>
      <c r="EB6" s="91"/>
    </row>
    <row r="7" spans="1:132" s="47" customFormat="1" ht="90" x14ac:dyDescent="0.25">
      <c r="A7" s="49" t="s">
        <v>318</v>
      </c>
      <c r="B7" s="49" t="s">
        <v>325</v>
      </c>
      <c r="C7" s="50" t="s">
        <v>1860</v>
      </c>
      <c r="D7" s="50" t="s">
        <v>1861</v>
      </c>
      <c r="E7" s="50" t="s">
        <v>319</v>
      </c>
      <c r="F7" s="50" t="s">
        <v>320</v>
      </c>
      <c r="G7" s="50" t="s">
        <v>321</v>
      </c>
      <c r="H7" s="50" t="s">
        <v>322</v>
      </c>
      <c r="I7" s="50" t="s">
        <v>323</v>
      </c>
      <c r="J7" s="59" t="s">
        <v>324</v>
      </c>
      <c r="K7" s="58" t="s">
        <v>1874</v>
      </c>
      <c r="L7" s="50" t="s">
        <v>320</v>
      </c>
      <c r="M7" s="50" t="s">
        <v>321</v>
      </c>
      <c r="N7" s="50" t="s">
        <v>322</v>
      </c>
      <c r="O7" s="50" t="s">
        <v>323</v>
      </c>
      <c r="P7" s="59" t="s">
        <v>324</v>
      </c>
      <c r="Q7" s="58" t="s">
        <v>1624</v>
      </c>
      <c r="R7" s="59" t="s">
        <v>1625</v>
      </c>
      <c r="S7" s="98" t="s">
        <v>1866</v>
      </c>
      <c r="T7" s="58" t="s">
        <v>1865</v>
      </c>
      <c r="U7" s="58" t="s">
        <v>1862</v>
      </c>
      <c r="V7" s="58" t="s">
        <v>1864</v>
      </c>
      <c r="W7" s="75" t="s">
        <v>1867</v>
      </c>
      <c r="X7" s="92"/>
      <c r="Y7" s="58" t="s">
        <v>1618</v>
      </c>
      <c r="Z7" s="50" t="s">
        <v>1619</v>
      </c>
      <c r="AA7" s="50" t="s">
        <v>1620</v>
      </c>
      <c r="AB7" s="50" t="s">
        <v>1621</v>
      </c>
      <c r="AC7" s="50" t="s">
        <v>324</v>
      </c>
      <c r="AD7" s="52" t="s">
        <v>1626</v>
      </c>
      <c r="AE7" s="50" t="s">
        <v>1627</v>
      </c>
      <c r="AF7" s="63">
        <v>1</v>
      </c>
      <c r="AG7" s="61" t="s">
        <v>1636</v>
      </c>
      <c r="AH7" s="50" t="s">
        <v>1630</v>
      </c>
      <c r="AI7" s="50" t="s">
        <v>1631</v>
      </c>
      <c r="AJ7" s="50" t="s">
        <v>1632</v>
      </c>
      <c r="AK7" s="50" t="s">
        <v>1633</v>
      </c>
      <c r="AL7" s="59" t="s">
        <v>23</v>
      </c>
      <c r="AM7" s="58" t="s">
        <v>1636</v>
      </c>
      <c r="AN7" s="50" t="s">
        <v>1630</v>
      </c>
      <c r="AO7" s="50" t="s">
        <v>1631</v>
      </c>
      <c r="AP7" s="50" t="s">
        <v>1632</v>
      </c>
      <c r="AQ7" s="50" t="s">
        <v>1633</v>
      </c>
      <c r="AR7" s="59" t="s">
        <v>23</v>
      </c>
      <c r="AS7" s="58" t="s">
        <v>1636</v>
      </c>
      <c r="AT7" s="50" t="s">
        <v>1630</v>
      </c>
      <c r="AU7" s="50" t="s">
        <v>1631</v>
      </c>
      <c r="AV7" s="50" t="s">
        <v>1632</v>
      </c>
      <c r="AW7" s="50" t="s">
        <v>1633</v>
      </c>
      <c r="AX7" s="59" t="s">
        <v>23</v>
      </c>
      <c r="AY7" s="58" t="s">
        <v>1775</v>
      </c>
      <c r="AZ7" s="75" t="s">
        <v>1785</v>
      </c>
      <c r="BA7" s="58" t="s">
        <v>1746</v>
      </c>
      <c r="BB7" s="50" t="s">
        <v>1747</v>
      </c>
      <c r="BC7" s="50" t="s">
        <v>1748</v>
      </c>
      <c r="BD7" s="75" t="s">
        <v>13</v>
      </c>
      <c r="BE7" s="58" t="s">
        <v>1746</v>
      </c>
      <c r="BF7" s="50" t="s">
        <v>1747</v>
      </c>
      <c r="BG7" s="50" t="s">
        <v>1751</v>
      </c>
      <c r="BH7" s="50" t="s">
        <v>1752</v>
      </c>
      <c r="BI7" s="59" t="s">
        <v>23</v>
      </c>
      <c r="BJ7" s="58" t="s">
        <v>1747</v>
      </c>
      <c r="BK7" s="50" t="s">
        <v>1756</v>
      </c>
      <c r="BL7" s="50" t="s">
        <v>1757</v>
      </c>
      <c r="BM7" s="50" t="s">
        <v>1758</v>
      </c>
      <c r="BN7" s="50" t="s">
        <v>1759</v>
      </c>
      <c r="BO7" s="50" t="s">
        <v>1760</v>
      </c>
      <c r="BP7" s="50" t="s">
        <v>1761</v>
      </c>
      <c r="BQ7" s="50" t="s">
        <v>1762</v>
      </c>
      <c r="BR7" s="50" t="s">
        <v>23</v>
      </c>
      <c r="BS7" s="59" t="s">
        <v>1777</v>
      </c>
      <c r="BT7" s="59" t="s">
        <v>1871</v>
      </c>
      <c r="BU7" s="58" t="s">
        <v>1779</v>
      </c>
      <c r="BV7" s="50" t="s">
        <v>1780</v>
      </c>
      <c r="BW7" s="50" t="s">
        <v>1781</v>
      </c>
      <c r="BX7" s="59" t="s">
        <v>1782</v>
      </c>
      <c r="BY7" s="58" t="s">
        <v>1784</v>
      </c>
      <c r="BZ7" s="90" t="s">
        <v>1785</v>
      </c>
      <c r="CA7" s="90" t="s">
        <v>1786</v>
      </c>
      <c r="CB7" s="59" t="s">
        <v>1787</v>
      </c>
      <c r="CC7" s="58" t="s">
        <v>1784</v>
      </c>
      <c r="CD7" s="90" t="s">
        <v>1785</v>
      </c>
      <c r="CE7" s="50" t="s">
        <v>1787</v>
      </c>
      <c r="CF7" s="59" t="s">
        <v>32</v>
      </c>
      <c r="CG7" s="58" t="s">
        <v>1789</v>
      </c>
      <c r="CH7" s="90" t="s">
        <v>1790</v>
      </c>
      <c r="CI7" s="50" t="s">
        <v>1791</v>
      </c>
      <c r="CJ7" s="50" t="s">
        <v>1792</v>
      </c>
      <c r="CK7" s="50" t="s">
        <v>1793</v>
      </c>
      <c r="CL7" s="50" t="s">
        <v>1794</v>
      </c>
      <c r="CM7" s="59" t="s">
        <v>1795</v>
      </c>
      <c r="CN7" s="58" t="s">
        <v>1784</v>
      </c>
      <c r="CO7" s="90" t="s">
        <v>1785</v>
      </c>
      <c r="CP7" s="90" t="s">
        <v>1786</v>
      </c>
      <c r="CQ7" s="59" t="s">
        <v>1787</v>
      </c>
      <c r="CR7" s="58" t="s">
        <v>1784</v>
      </c>
      <c r="CS7" s="90" t="s">
        <v>1785</v>
      </c>
      <c r="CT7" s="90" t="s">
        <v>1786</v>
      </c>
      <c r="CU7" s="59" t="s">
        <v>1787</v>
      </c>
      <c r="CV7" s="58" t="s">
        <v>1784</v>
      </c>
      <c r="CW7" s="90" t="s">
        <v>1785</v>
      </c>
      <c r="CX7" s="90" t="s">
        <v>1786</v>
      </c>
      <c r="CY7" s="59" t="s">
        <v>1787</v>
      </c>
      <c r="CZ7" s="58" t="s">
        <v>1784</v>
      </c>
      <c r="DA7" s="90" t="s">
        <v>1785</v>
      </c>
      <c r="DB7" s="90" t="s">
        <v>1786</v>
      </c>
      <c r="DC7" s="59" t="s">
        <v>1787</v>
      </c>
      <c r="DD7" s="58" t="s">
        <v>1784</v>
      </c>
      <c r="DE7" s="90" t="s">
        <v>1785</v>
      </c>
      <c r="DF7" s="90" t="s">
        <v>1786</v>
      </c>
      <c r="DG7" s="59" t="s">
        <v>1787</v>
      </c>
      <c r="DH7" s="58" t="s">
        <v>1784</v>
      </c>
      <c r="DI7" s="90" t="s">
        <v>1785</v>
      </c>
      <c r="DJ7" s="90" t="s">
        <v>1786</v>
      </c>
      <c r="DK7" s="59" t="s">
        <v>1787</v>
      </c>
      <c r="DL7" s="58" t="s">
        <v>1872</v>
      </c>
      <c r="DM7" s="50" t="s">
        <v>1806</v>
      </c>
      <c r="DN7" s="50" t="s">
        <v>1807</v>
      </c>
      <c r="DO7" s="59" t="s">
        <v>1808</v>
      </c>
      <c r="DP7" s="58" t="s">
        <v>1826</v>
      </c>
      <c r="DQ7" s="50" t="s">
        <v>1827</v>
      </c>
      <c r="DR7" s="50" t="s">
        <v>1828</v>
      </c>
      <c r="DS7" s="50" t="s">
        <v>1829</v>
      </c>
      <c r="DT7" s="50" t="s">
        <v>1830</v>
      </c>
      <c r="DU7" s="50" t="s">
        <v>1831</v>
      </c>
      <c r="DV7" s="50" t="s">
        <v>1832</v>
      </c>
      <c r="DW7" s="50" t="s">
        <v>1833</v>
      </c>
      <c r="DX7" s="59" t="s">
        <v>1834</v>
      </c>
      <c r="DY7" s="58" t="s">
        <v>1836</v>
      </c>
      <c r="DZ7" s="50" t="s">
        <v>1821</v>
      </c>
      <c r="EA7" s="50" t="s">
        <v>1822</v>
      </c>
      <c r="EB7" s="59" t="s">
        <v>1823</v>
      </c>
    </row>
    <row r="8" spans="1:132" x14ac:dyDescent="0.25">
      <c r="A8">
        <f>'A. en qüestionari'!O5</f>
        <v>0</v>
      </c>
      <c r="C8" s="2">
        <f>COUNTA('A. en qüestionari'!F11:F30)</f>
        <v>0</v>
      </c>
      <c r="D8" s="43">
        <f>'A. en qüestionari'!V32</f>
        <v>0</v>
      </c>
      <c r="E8" s="43">
        <f>'A. en qüestionari'!X32</f>
        <v>0</v>
      </c>
      <c r="F8" s="43">
        <f>'A. en qüestionari'!Y32</f>
        <v>0</v>
      </c>
      <c r="G8" s="43">
        <f>'A. en qüestionari'!Z32</f>
        <v>0</v>
      </c>
      <c r="H8" s="43">
        <f>'A. en qüestionari'!AA32</f>
        <v>0</v>
      </c>
      <c r="I8" s="43">
        <f>'A. en qüestionari'!W32</f>
        <v>0</v>
      </c>
      <c r="J8" s="43">
        <f>'A. en qüestionari'!AB32</f>
        <v>0</v>
      </c>
      <c r="K8" s="43">
        <f>COUNTIF('A. en qüestionari'!H11:H30,Taula162[[#This Row],[Perfil professionals]])</f>
        <v>0</v>
      </c>
      <c r="L8" s="43">
        <f>COUNTIF('A. en qüestionari'!H11:H30,'A. en qüestionari'!AS9)</f>
        <v>0</v>
      </c>
      <c r="M8" s="43">
        <f>COUNTIF('A. en qüestionari'!H11:H30,'A. en qüestionari'!AS10)</f>
        <v>0</v>
      </c>
      <c r="N8" s="43">
        <f>COUNTIF('A. en qüestionari'!H11:H30,'A. en qüestionari'!AS11)</f>
        <v>0</v>
      </c>
      <c r="O8" s="43">
        <f>COUNTIF('A. en qüestionari'!H11:H30,'A. en qüestionari'!AS12)</f>
        <v>0</v>
      </c>
      <c r="P8" s="43">
        <f>COUNTIF('A. en qüestionari'!H11:H30,'A. en qüestionari'!AS13)</f>
        <v>0</v>
      </c>
      <c r="Q8" s="43">
        <f>'A. en qüestionari'!J32</f>
        <v>0</v>
      </c>
      <c r="R8" s="43">
        <f>'A. en qüestionari'!K32</f>
        <v>0</v>
      </c>
      <c r="S8" s="2">
        <f>COUNTIF('A. en qüestionari'!L11:L30, 'A. en qüestionari'!AS36)</f>
        <v>0</v>
      </c>
      <c r="T8" s="2">
        <f>COUNTIF('A. en qüestionari'!L11:L30, 'A. en qüestionari'!AS35)</f>
        <v>0</v>
      </c>
      <c r="U8" s="43">
        <f>'A. en qüestionari'!M32</f>
        <v>0</v>
      </c>
      <c r="V8" s="43">
        <f>'A. en qüestionari'!N32</f>
        <v>0</v>
      </c>
      <c r="W8" s="43"/>
      <c r="X8" s="51"/>
      <c r="Y8" s="43">
        <f>'A. en qüestionari'!AC32</f>
        <v>0</v>
      </c>
      <c r="Z8" s="43">
        <f>'A. en qüestionari'!AD32</f>
        <v>0</v>
      </c>
      <c r="AA8" s="43">
        <f>'A. en qüestionari'!AE32</f>
        <v>0</v>
      </c>
      <c r="AB8" s="43">
        <f>'A. en qüestionari'!AF32</f>
        <v>0</v>
      </c>
      <c r="AC8" s="43">
        <f>'A. en qüestionari'!AG32</f>
        <v>0</v>
      </c>
      <c r="AD8" s="43">
        <f>'A. en qüestionari'!AI32</f>
        <v>0</v>
      </c>
      <c r="AE8" s="43">
        <f>'A. en qüestionari'!AJ32</f>
        <v>0</v>
      </c>
      <c r="AF8" s="43">
        <f>'A. en qüestionari'!AK32</f>
        <v>0</v>
      </c>
      <c r="AG8" s="43">
        <f>SUM('B. en qüestionari'!F10:F14)</f>
        <v>0</v>
      </c>
      <c r="AH8" s="43">
        <f>'B. en qüestionari'!F10</f>
        <v>0</v>
      </c>
      <c r="AI8" s="43">
        <f>'B. en qüestionari'!F11</f>
        <v>0</v>
      </c>
      <c r="AJ8">
        <f>'B. en qüestionari'!F12</f>
        <v>0</v>
      </c>
      <c r="AK8">
        <f>'B. en qüestionari'!F13</f>
        <v>0</v>
      </c>
      <c r="AL8">
        <f>'B. en qüestionari'!F14</f>
        <v>0</v>
      </c>
      <c r="AM8" s="57">
        <f>SUM('B. en qüestionari'!G10:G14)</f>
        <v>0</v>
      </c>
      <c r="AN8" s="57">
        <f>'B. en qüestionari'!G10</f>
        <v>0</v>
      </c>
      <c r="AO8" s="57">
        <f>'B. en qüestionari'!G11</f>
        <v>0</v>
      </c>
      <c r="AP8" s="57">
        <f>'B. en qüestionari'!G12</f>
        <v>0</v>
      </c>
      <c r="AQ8" s="57">
        <f>'B. en qüestionari'!G13</f>
        <v>0</v>
      </c>
      <c r="AR8" s="57">
        <f>'B. en qüestionari'!G14</f>
        <v>0</v>
      </c>
      <c r="AS8" s="57">
        <f>SUM('B. en qüestionari'!H10:H14)</f>
        <v>0</v>
      </c>
      <c r="AT8" s="57">
        <f>'B. en qüestionari'!H10</f>
        <v>0</v>
      </c>
      <c r="AU8" s="57">
        <f>'B. en qüestionari'!H11</f>
        <v>0</v>
      </c>
      <c r="AV8" s="57">
        <f>'B. en qüestionari'!H12</f>
        <v>0</v>
      </c>
      <c r="AW8" s="57">
        <f>'B. en qüestionari'!H13</f>
        <v>0</v>
      </c>
      <c r="AX8" s="57">
        <f>'B. en qüestionari'!H14</f>
        <v>0</v>
      </c>
      <c r="AY8" s="57">
        <f>'B. en qüestionari'!E29</f>
        <v>0</v>
      </c>
      <c r="AZ8" s="74"/>
      <c r="BA8">
        <f>'B. en qüestionari'!E34</f>
        <v>0</v>
      </c>
      <c r="BB8" s="57">
        <f>'B. en qüestionari'!F34</f>
        <v>0</v>
      </c>
      <c r="BC8" s="57">
        <f>'B. en qüestionari'!G34</f>
        <v>0</v>
      </c>
      <c r="BD8">
        <f>'B. en qüestionari'!H34</f>
        <v>0</v>
      </c>
      <c r="BE8">
        <f>'B. en qüestionari'!E39</f>
        <v>0</v>
      </c>
      <c r="BF8" s="57">
        <f>'B. en qüestionari'!F39</f>
        <v>0</v>
      </c>
      <c r="BG8" s="57">
        <f>'B. en qüestionari'!G39</f>
        <v>0</v>
      </c>
      <c r="BH8" s="57">
        <f>'B. en qüestionari'!H39</f>
        <v>0</v>
      </c>
      <c r="BI8" s="57">
        <f>'B. en qüestionari'!I39</f>
        <v>0</v>
      </c>
      <c r="BJ8" s="57">
        <f>'B. en qüestionari'!E44</f>
        <v>0</v>
      </c>
      <c r="BK8" s="57">
        <f>'B. en qüestionari'!F44</f>
        <v>0</v>
      </c>
      <c r="BL8" s="57">
        <f>'B. en qüestionari'!F48</f>
        <v>0</v>
      </c>
      <c r="BM8" s="57">
        <f>'B. en qüestionari'!F49</f>
        <v>0</v>
      </c>
      <c r="BN8" s="57">
        <f>'B. en qüestionari'!F50</f>
        <v>0</v>
      </c>
      <c r="BO8" s="57">
        <f>'B. en qüestionari'!F51</f>
        <v>0</v>
      </c>
      <c r="BP8" s="57">
        <f>'B. en qüestionari'!F52</f>
        <v>0</v>
      </c>
      <c r="BQ8" s="57">
        <f>'B. en qüestionari'!F53</f>
        <v>0</v>
      </c>
      <c r="BR8" s="2">
        <f>'B. en qüestionari'!F54</f>
        <v>0</v>
      </c>
      <c r="BS8" s="57">
        <f>SUM('B. en qüestionari'!F48:F53,'B. en qüestionari'!F55)</f>
        <v>0</v>
      </c>
      <c r="BT8" s="57" t="e">
        <f>'B. en qüestionari'!F75</f>
        <v>#DIV/0!</v>
      </c>
      <c r="BU8" t="e">
        <f>'B. en qüestionari'!F95</f>
        <v>#DIV/0!</v>
      </c>
      <c r="BV8" s="57" t="e">
        <f>'B. en qüestionari'!G95</f>
        <v>#DIV/0!</v>
      </c>
      <c r="BW8" t="e">
        <f>'B. en qüestionari'!H95</f>
        <v>#DIV/0!</v>
      </c>
      <c r="BX8" t="e">
        <f>'B. en qüestionari'!I95</f>
        <v>#DIV/0!</v>
      </c>
      <c r="BY8">
        <f>COUNTA('C. qüestionari'!E11:E20)</f>
        <v>0</v>
      </c>
      <c r="CB8" s="57">
        <f>SUM('C. qüestionari'!G11:G20)</f>
        <v>0</v>
      </c>
      <c r="CC8">
        <f>COUNTA('C. qüestionari'!E25:E34)</f>
        <v>0</v>
      </c>
      <c r="CE8" s="57">
        <f>SUM('C. qüestionari'!F25:F34)</f>
        <v>0</v>
      </c>
      <c r="CF8" s="57">
        <f>SUM('C. qüestionari'!G25:G34)</f>
        <v>0</v>
      </c>
      <c r="CG8">
        <f>COUNTA('C. qüestionari'!E39:E43)</f>
        <v>0</v>
      </c>
      <c r="CI8" s="57">
        <f>('C. qüestionari'!H39)</f>
        <v>0</v>
      </c>
      <c r="CJ8" s="57">
        <f>'C. qüestionari'!H40</f>
        <v>0</v>
      </c>
      <c r="CK8" s="57">
        <f>'C. qüestionari'!H41</f>
        <v>0</v>
      </c>
      <c r="CL8" s="57">
        <f>'C. qüestionari'!H42</f>
        <v>0</v>
      </c>
      <c r="CM8" s="57">
        <f>'C. qüestionari'!H43</f>
        <v>0</v>
      </c>
      <c r="CN8" s="2">
        <f>COUNTA('C. qüestionari'!E48:E57)</f>
        <v>0</v>
      </c>
      <c r="CQ8" s="57">
        <f>SUM('C. qüestionari'!G48:G57)</f>
        <v>0</v>
      </c>
      <c r="CR8">
        <f>COUNTA('D. qüestionari'!E11:E20)</f>
        <v>0</v>
      </c>
      <c r="CU8" s="57">
        <f>SUM('D. qüestionari'!G11:G20)</f>
        <v>0</v>
      </c>
      <c r="CV8">
        <f>COUNTA('D. qüestionari'!E25:E34)</f>
        <v>0</v>
      </c>
      <c r="CY8" s="57">
        <f>SUM('D. qüestionari'!G25:G34)</f>
        <v>0</v>
      </c>
      <c r="CZ8">
        <f>COUNTA('E. qüestionari'!E11:E20)</f>
        <v>0</v>
      </c>
      <c r="DC8" s="57">
        <f>SUM('E. qüestionari'!G11:G20)</f>
        <v>0</v>
      </c>
      <c r="DD8">
        <f>COUNTA('E. qüestionari'!E25:E34)</f>
        <v>0</v>
      </c>
      <c r="DG8" s="57">
        <f>SUM('E. qüestionari'!G25:G34)</f>
        <v>0</v>
      </c>
      <c r="DH8">
        <f>COUNTA('E. qüestionari'!E39:E48)</f>
        <v>0</v>
      </c>
      <c r="DK8" s="57">
        <f>SUM('E. qüestionari'!G39:G48)</f>
        <v>0</v>
      </c>
      <c r="DL8" s="57">
        <f>SUM('F. qüestionari'!F11:F13)</f>
        <v>0</v>
      </c>
      <c r="DM8" s="57">
        <f>'F. qüestionari'!F11</f>
        <v>0</v>
      </c>
      <c r="DN8" s="57">
        <f>'F. qüestionari'!F12</f>
        <v>0</v>
      </c>
      <c r="DO8" s="57">
        <f>'F. qüestionari'!F13</f>
        <v>0</v>
      </c>
      <c r="DP8" s="57">
        <f>'F. qüestionari'!F18</f>
        <v>0</v>
      </c>
      <c r="DQ8" s="57">
        <f>'F. qüestionari'!F19</f>
        <v>0</v>
      </c>
      <c r="DR8" s="57">
        <f>'F. qüestionari'!F20</f>
        <v>0</v>
      </c>
      <c r="DS8" s="57">
        <f>'F. qüestionari'!F21</f>
        <v>0</v>
      </c>
      <c r="DT8" s="57">
        <f>'F. qüestionari'!F22</f>
        <v>0</v>
      </c>
      <c r="DU8" s="57">
        <f>'F. qüestionari'!F23</f>
        <v>0</v>
      </c>
      <c r="DV8" s="57">
        <f>'F. qüestionari'!F24</f>
        <v>0</v>
      </c>
      <c r="DW8">
        <f>'F. qüestionari'!F25</f>
        <v>0</v>
      </c>
      <c r="DX8">
        <f>'F. qüestionari'!F26</f>
        <v>0</v>
      </c>
      <c r="DY8">
        <f>'G. qüestionari'!D11</f>
        <v>0</v>
      </c>
      <c r="DZ8">
        <f>'G. qüestionari'!E17</f>
        <v>0</v>
      </c>
      <c r="EA8">
        <f>'G. qüestionari'!F17</f>
        <v>0</v>
      </c>
      <c r="EB8" s="57">
        <f>'G. qüestionari'!I17</f>
        <v>0</v>
      </c>
    </row>
    <row r="15" spans="1:132" x14ac:dyDescent="0.25">
      <c r="K15" s="60"/>
    </row>
  </sheetData>
  <mergeCells count="28">
    <mergeCell ref="C6:J6"/>
    <mergeCell ref="C5:AF5"/>
    <mergeCell ref="S6:W6"/>
    <mergeCell ref="BJ6:BS6"/>
    <mergeCell ref="AG5:BX5"/>
    <mergeCell ref="K6:P6"/>
    <mergeCell ref="BA6:BD6"/>
    <mergeCell ref="AG6:AL6"/>
    <mergeCell ref="AM6:AR6"/>
    <mergeCell ref="AS6:AX6"/>
    <mergeCell ref="Y6:AC6"/>
    <mergeCell ref="Q6:R6"/>
    <mergeCell ref="AD6:AF6"/>
    <mergeCell ref="BY5:CQ5"/>
    <mergeCell ref="CG6:CM6"/>
    <mergeCell ref="CN6:CQ6"/>
    <mergeCell ref="AY6:AZ6"/>
    <mergeCell ref="BE6:BI6"/>
    <mergeCell ref="CR6:CU6"/>
    <mergeCell ref="CV6:CY6"/>
    <mergeCell ref="CR5:CY5"/>
    <mergeCell ref="CZ6:DC6"/>
    <mergeCell ref="DD6:DG6"/>
    <mergeCell ref="DH6:DK6"/>
    <mergeCell ref="CZ5:DK5"/>
    <mergeCell ref="DM6:DO6"/>
    <mergeCell ref="DL5:DX5"/>
    <mergeCell ref="DY5:EB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EC76CED4250428D9C94D159655E69" ma:contentTypeVersion="14" ma:contentTypeDescription="Crea un document nou" ma:contentTypeScope="" ma:versionID="db9f22e879e2521e7d5797c23cb7c7ce">
  <xsd:schema xmlns:xsd="http://www.w3.org/2001/XMLSchema" xmlns:xs="http://www.w3.org/2001/XMLSchema" xmlns:p="http://schemas.microsoft.com/office/2006/metadata/properties" xmlns:ns2="a850ad25-68bc-4458-81e0-ed48054d4fad" xmlns:ns3="fa1a31ce-0567-47c4-8cea-c6e567be744f" targetNamespace="http://schemas.microsoft.com/office/2006/metadata/properties" ma:root="true" ma:fieldsID="551f7473c9bb53ef53ea9069032776cd" ns2:_="" ns3:_="">
    <xsd:import namespace="a850ad25-68bc-4458-81e0-ed48054d4fad"/>
    <xsd:import namespace="fa1a31ce-0567-47c4-8cea-c6e567be74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0ad25-68bc-4458-81e0-ed48054d4f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1a31ce-0567-47c4-8cea-c6e567be744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271108a-7fb2-4005-8f90-1bd6124b9dc2}" ma:internalName="TaxCatchAll" ma:showField="CatchAllData" ma:web="fa1a31ce-0567-47c4-8cea-c6e567be74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50ad25-68bc-4458-81e0-ed48054d4fad">
      <Terms xmlns="http://schemas.microsoft.com/office/infopath/2007/PartnerControls"/>
    </lcf76f155ced4ddcb4097134ff3c332f>
    <TaxCatchAll xmlns="fa1a31ce-0567-47c4-8cea-c6e567be744f" xsi:nil="true"/>
  </documentManagement>
</p:properties>
</file>

<file path=customXml/itemProps1.xml><?xml version="1.0" encoding="utf-8"?>
<ds:datastoreItem xmlns:ds="http://schemas.openxmlformats.org/officeDocument/2006/customXml" ds:itemID="{87A3E520-6BE9-4381-8EF4-C94C07644C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4F54A5-857E-4B63-AFDE-E0C93F644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50ad25-68bc-4458-81e0-ed48054d4fad"/>
    <ds:schemaRef ds:uri="fa1a31ce-0567-47c4-8cea-c6e567be7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1D6663-2C9A-4911-895D-060711874771}">
  <ds:schemaRefs>
    <ds:schemaRef ds:uri="a850ad25-68bc-4458-81e0-ed48054d4fa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a1a31ce-0567-47c4-8cea-c6e567be744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9</vt:i4>
      </vt:variant>
    </vt:vector>
  </HeadingPairs>
  <TitlesOfParts>
    <vt:vector size="9" baseType="lpstr">
      <vt:lpstr>Complet</vt:lpstr>
      <vt:lpstr>A. en qüestionari</vt:lpstr>
      <vt:lpstr>B. en qüestionari</vt:lpstr>
      <vt:lpstr>C. qüestionari</vt:lpstr>
      <vt:lpstr>D. qüestionari</vt:lpstr>
      <vt:lpstr>E. qüestionari</vt:lpstr>
      <vt:lpstr>F. qüestionari</vt:lpstr>
      <vt:lpstr>G. qüestionari</vt:lpstr>
      <vt:lpstr>Recull dades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Cortada Hortala, Pere</dc:creator>
  <cp:keywords/>
  <dc:description/>
  <cp:lastModifiedBy>Senghor Vergés, Sofía-Arlet</cp:lastModifiedBy>
  <cp:revision/>
  <dcterms:created xsi:type="dcterms:W3CDTF">2023-11-15T07:29:09Z</dcterms:created>
  <dcterms:modified xsi:type="dcterms:W3CDTF">2024-02-02T11:42:26Z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0x010100CD4EC76CED4250428D9C94D159655E69</vt:lpwstr>
  </property>
  <property fmtid="{D5CDD505-2E9C-101B-9397-08002B2CF9AE}" pid="3" name="MediaServiceImageTags">
    <vt:lpwstr/>
  </property>
</Properties>
</file>